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showInkAnnotation="0" codeName="EstaPastaDeTrabalho" hidePivotFieldList="1" defaultThemeVersion="124226"/>
  <mc:AlternateContent xmlns:mc="http://schemas.openxmlformats.org/markup-compatibility/2006">
    <mc:Choice Requires="x15">
      <x15ac:absPath xmlns:x15ac="http://schemas.microsoft.com/office/spreadsheetml/2010/11/ac" url="https://itaipudigital.sharepoint.com/teams/DivSuporteTecnico/DocumentosProcesso/NF 0971-25/Aditivos/Aditivo 1/"/>
    </mc:Choice>
  </mc:AlternateContent>
  <xr:revisionPtr revIDLastSave="17" documentId="13_ncr:1_{2738334D-D605-4863-A42B-1CBDEE809BA2}" xr6:coauthVersionLast="47" xr6:coauthVersionMax="47" xr10:uidLastSave="{D095881C-8F83-441A-85A4-0A245631B3B9}"/>
  <bookViews>
    <workbookView xWindow="28680" yWindow="-120" windowWidth="29040" windowHeight="15840" tabRatio="761" activeTab="2" xr2:uid="{00000000-000D-0000-FFFF-FFFF00000000}"/>
  </bookViews>
  <sheets>
    <sheet name="CAPA" sheetId="48" r:id="rId1"/>
    <sheet name="BDI-S-PT" sheetId="17" state="hidden" r:id="rId2"/>
    <sheet name="Planilha de Preços" sheetId="11" r:id="rId3"/>
  </sheets>
  <definedNames>
    <definedName name="_xlnm._FilterDatabase" localSheetId="2" hidden="1">'Planilha de Preços'!$A$11:$D$483</definedName>
    <definedName name="_xlnm.Extract" localSheetId="2">'Planilha de Preços'!#REF!</definedName>
    <definedName name="_xlnm.Print_Area" localSheetId="2">'Planilha de Preços'!$A$1:$F$490</definedName>
    <definedName name="_xlnm.Criteria" localSheetId="2">'Planilha de Preços'!$A$11:$B$483</definedName>
    <definedName name="DOLAR">'Planilha de Preços'!#REF!</definedName>
    <definedName name="GUARANI">#REF!</definedName>
    <definedName name="REAL">#REF!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9" i="11" l="1"/>
  <c r="F37" i="11"/>
  <c r="F36" i="11"/>
  <c r="F482" i="11"/>
  <c r="F102" i="11" l="1"/>
  <c r="F230" i="11"/>
  <c r="F229" i="11" l="1"/>
  <c r="F228" i="11"/>
  <c r="F227" i="11"/>
  <c r="F226" i="11"/>
  <c r="F304" i="11"/>
  <c r="F303" i="11"/>
  <c r="F302" i="11"/>
  <c r="F301" i="11"/>
  <c r="F300" i="11"/>
  <c r="F299" i="11"/>
  <c r="F298" i="11"/>
  <c r="F295" i="11"/>
  <c r="F296" i="11"/>
  <c r="F297" i="11"/>
  <c r="F344" i="11"/>
  <c r="F343" i="11"/>
  <c r="F288" i="11"/>
  <c r="F286" i="11"/>
  <c r="F284" i="11"/>
  <c r="F272" i="11"/>
  <c r="F274" i="11"/>
  <c r="D273" i="11"/>
  <c r="F273" i="11" s="1"/>
  <c r="D275" i="11"/>
  <c r="F275" i="11" s="1"/>
  <c r="D265" i="11"/>
  <c r="F235" i="11"/>
  <c r="F236" i="11"/>
  <c r="F325" i="11"/>
  <c r="F326" i="11"/>
  <c r="F327" i="11"/>
  <c r="F328" i="11"/>
  <c r="F329" i="11"/>
  <c r="F324" i="11"/>
  <c r="F323" i="11"/>
  <c r="F322" i="11"/>
  <c r="F317" i="11"/>
  <c r="F316" i="11"/>
  <c r="F315" i="11"/>
  <c r="F314" i="11"/>
  <c r="F313" i="11"/>
  <c r="F391" i="11"/>
  <c r="F320" i="11"/>
  <c r="F321" i="11"/>
  <c r="F383" i="11"/>
  <c r="F289" i="11"/>
  <c r="F384" i="11"/>
  <c r="F385" i="11"/>
  <c r="F386" i="11"/>
  <c r="F305" i="11"/>
  <c r="F387" i="11"/>
  <c r="F388" i="11"/>
  <c r="F389" i="11"/>
  <c r="F390" i="11"/>
  <c r="F280" i="11"/>
  <c r="F277" i="11"/>
  <c r="F309" i="11"/>
  <c r="F382" i="11"/>
  <c r="F381" i="11"/>
  <c r="F380" i="11"/>
  <c r="F379" i="11"/>
  <c r="F378" i="11"/>
  <c r="F377" i="11"/>
  <c r="F311" i="11"/>
  <c r="F463" i="11"/>
  <c r="F462" i="11"/>
  <c r="F461" i="11"/>
  <c r="F347" i="11"/>
  <c r="F339" i="11"/>
  <c r="F340" i="11"/>
  <c r="F341" i="11"/>
  <c r="F342" i="11"/>
  <c r="F338" i="11"/>
  <c r="F331" i="11"/>
  <c r="F332" i="11"/>
  <c r="F333" i="11"/>
  <c r="F334" i="11"/>
  <c r="F335" i="11"/>
  <c r="F345" i="11"/>
  <c r="F346" i="11"/>
  <c r="F282" i="11"/>
  <c r="F142" i="11" l="1"/>
  <c r="F172" i="11"/>
  <c r="F350" i="11"/>
  <c r="F337" i="11"/>
  <c r="F351" i="11"/>
  <c r="F352" i="11"/>
  <c r="F353" i="11"/>
  <c r="F354" i="11"/>
  <c r="F355" i="11"/>
  <c r="F292" i="11"/>
  <c r="F293" i="11"/>
  <c r="F306" i="11"/>
  <c r="F265" i="11"/>
  <c r="F271" i="11"/>
  <c r="F263" i="11"/>
  <c r="F276" i="11"/>
  <c r="F287" i="11"/>
  <c r="F290" i="11"/>
  <c r="F264" i="11"/>
  <c r="F266" i="11"/>
  <c r="F267" i="11"/>
  <c r="F268" i="11"/>
  <c r="F269" i="11"/>
  <c r="F270" i="11"/>
  <c r="F278" i="11"/>
  <c r="F166" i="11"/>
  <c r="F165" i="11"/>
  <c r="F108" i="11"/>
  <c r="F151" i="11"/>
  <c r="F140" i="11"/>
  <c r="F141" i="11"/>
  <c r="F139" i="11"/>
  <c r="F137" i="11"/>
  <c r="F68" i="11" l="1"/>
  <c r="F69" i="11"/>
  <c r="F135" i="11"/>
  <c r="F131" i="11"/>
  <c r="F97" i="11"/>
  <c r="F101" i="11"/>
  <c r="F26" i="11"/>
  <c r="F27" i="11"/>
  <c r="F146" i="11"/>
  <c r="F92" i="11" l="1"/>
  <c r="F359" i="11"/>
  <c r="F360" i="11"/>
  <c r="F361" i="11"/>
  <c r="F362" i="11"/>
  <c r="F363" i="11"/>
  <c r="F364" i="11"/>
  <c r="F365" i="11"/>
  <c r="F366" i="11"/>
  <c r="F307" i="11"/>
  <c r="F294" i="11"/>
  <c r="F367" i="11"/>
  <c r="F368" i="11"/>
  <c r="F369" i="11"/>
  <c r="F370" i="11"/>
  <c r="F371" i="11"/>
  <c r="F372" i="11"/>
  <c r="F308" i="11"/>
  <c r="F310" i="11"/>
  <c r="F373" i="11"/>
  <c r="F336" i="11"/>
  <c r="F279" i="11" l="1"/>
  <c r="F285" i="11"/>
  <c r="F318" i="11"/>
  <c r="F319" i="11"/>
  <c r="F283" i="11"/>
  <c r="F281" i="11"/>
  <c r="F128" i="11"/>
  <c r="F129" i="11"/>
  <c r="F122" i="11"/>
  <c r="F260" i="11"/>
  <c r="F259" i="11"/>
  <c r="F258" i="11"/>
  <c r="F257" i="11"/>
  <c r="F256" i="11"/>
  <c r="F255" i="11"/>
  <c r="F100" i="11"/>
  <c r="F113" i="11"/>
  <c r="F81" i="11"/>
  <c r="F80" i="11"/>
  <c r="F436" i="11"/>
  <c r="F435" i="11"/>
  <c r="F434" i="11"/>
  <c r="F433" i="11"/>
  <c r="F432" i="11"/>
  <c r="F431" i="11"/>
  <c r="F430" i="11"/>
  <c r="F429" i="11"/>
  <c r="F428" i="11"/>
  <c r="F417" i="11"/>
  <c r="F411" i="11"/>
  <c r="F412" i="11"/>
  <c r="F408" i="11"/>
  <c r="F409" i="11"/>
  <c r="F410" i="11"/>
  <c r="F406" i="11"/>
  <c r="F405" i="11"/>
  <c r="F404" i="11"/>
  <c r="F402" i="11"/>
  <c r="F407" i="11"/>
  <c r="F403" i="11"/>
  <c r="F401" i="11"/>
  <c r="F400" i="11"/>
  <c r="F398" i="11"/>
  <c r="F395" i="11"/>
  <c r="F394" i="11"/>
  <c r="F396" i="11"/>
  <c r="F397" i="11"/>
  <c r="F399" i="11"/>
  <c r="F413" i="11"/>
  <c r="F414" i="11"/>
  <c r="F415" i="11"/>
  <c r="F416" i="11"/>
  <c r="F418" i="11"/>
  <c r="F419" i="11"/>
  <c r="F420" i="11"/>
  <c r="F421" i="11"/>
  <c r="F422" i="11"/>
  <c r="F423" i="11"/>
  <c r="F424" i="11"/>
  <c r="F425" i="11"/>
  <c r="F426" i="11"/>
  <c r="F427" i="11"/>
  <c r="F437" i="11"/>
  <c r="F393" i="11"/>
  <c r="F438" i="11" l="1"/>
  <c r="F376" i="11" l="1"/>
  <c r="F261" i="11"/>
  <c r="F250" i="11"/>
  <c r="F251" i="11"/>
  <c r="F252" i="11"/>
  <c r="F232" i="11" l="1"/>
  <c r="F233" i="11"/>
  <c r="F234" i="11"/>
  <c r="F158" i="11"/>
  <c r="F149" i="11"/>
  <c r="F148" i="11"/>
  <c r="F134" i="11"/>
  <c r="F240" i="11"/>
  <c r="F224" i="11"/>
  <c r="F223" i="11"/>
  <c r="F222" i="11"/>
  <c r="F221" i="11"/>
  <c r="F216" i="11"/>
  <c r="F120" i="11"/>
  <c r="F121" i="11"/>
  <c r="F204" i="11"/>
  <c r="F169" i="11"/>
  <c r="F138" i="11"/>
  <c r="F244" i="11"/>
  <c r="F243" i="11"/>
  <c r="F210" i="11"/>
  <c r="F239" i="11"/>
  <c r="F238" i="11"/>
  <c r="F117" i="11"/>
  <c r="F358" i="11"/>
  <c r="F374" i="11" s="1"/>
  <c r="F116" i="11"/>
  <c r="F115" i="11"/>
  <c r="F114" i="11"/>
  <c r="F237" i="11"/>
  <c r="F248" i="11" l="1"/>
  <c r="F247" i="11"/>
  <c r="F241" i="11"/>
  <c r="F133" i="11"/>
  <c r="F118" i="11"/>
  <c r="F112" i="11"/>
  <c r="F111" i="11"/>
  <c r="F110" i="11"/>
  <c r="F107" i="11"/>
  <c r="F106" i="11"/>
  <c r="F54" i="11" l="1"/>
  <c r="F76" i="11"/>
  <c r="F77" i="11"/>
  <c r="F78" i="11"/>
  <c r="F79" i="11"/>
  <c r="F249" i="11"/>
  <c r="F246" i="11"/>
  <c r="F245" i="11"/>
  <c r="F242" i="11"/>
  <c r="F71" i="11"/>
  <c r="F72" i="11"/>
  <c r="F73" i="11"/>
  <c r="F74" i="11"/>
  <c r="F75" i="11"/>
  <c r="D126" i="11"/>
  <c r="F161" i="11"/>
  <c r="F163" i="11"/>
  <c r="F162" i="11"/>
  <c r="D70" i="11"/>
  <c r="F70" i="11" s="1"/>
  <c r="F170" i="11"/>
  <c r="F171" i="11"/>
  <c r="F144" i="11"/>
  <c r="F150" i="11"/>
  <c r="F152" i="11"/>
  <c r="F153" i="11"/>
  <c r="F154" i="11"/>
  <c r="F132" i="11"/>
  <c r="F123" i="11"/>
  <c r="F124" i="11"/>
  <c r="F99" i="11"/>
  <c r="F98" i="11"/>
  <c r="F95" i="11"/>
  <c r="F96" i="11"/>
  <c r="F91" i="11"/>
  <c r="F90" i="11"/>
  <c r="F89" i="11"/>
  <c r="F88" i="11"/>
  <c r="F87" i="11"/>
  <c r="F86" i="11"/>
  <c r="F85" i="11"/>
  <c r="F84" i="11"/>
  <c r="F83" i="11"/>
  <c r="D196" i="11"/>
  <c r="F196" i="11" s="1"/>
  <c r="F208" i="11"/>
  <c r="F66" i="11"/>
  <c r="F67" i="11"/>
  <c r="F64" i="11"/>
  <c r="F63" i="11"/>
  <c r="F49" i="11"/>
  <c r="F47" i="11"/>
  <c r="F48" i="11"/>
  <c r="F44" i="11"/>
  <c r="F43" i="11"/>
  <c r="F42" i="11"/>
  <c r="F253" i="11" l="1"/>
  <c r="F194" i="11"/>
  <c r="F178" i="11"/>
  <c r="F41" i="11"/>
  <c r="F30" i="11"/>
  <c r="F22" i="11"/>
  <c r="F16" i="11" l="1"/>
  <c r="F15" i="11" l="1"/>
  <c r="F14" i="11"/>
  <c r="F207" i="11"/>
  <c r="F198" i="11"/>
  <c r="F212" i="11"/>
  <c r="F211" i="11"/>
  <c r="F214" i="11"/>
  <c r="F220" i="11" l="1"/>
  <c r="F460" i="11" l="1"/>
  <c r="F457" i="11"/>
  <c r="F458" i="11"/>
  <c r="F459" i="11"/>
  <c r="F455" i="11"/>
  <c r="F456" i="11"/>
  <c r="F453" i="11"/>
  <c r="F454" i="11"/>
  <c r="F451" i="11"/>
  <c r="F466" i="11"/>
  <c r="F467" i="11"/>
  <c r="F468" i="11"/>
  <c r="F469" i="11"/>
  <c r="F470" i="11"/>
  <c r="F471" i="11"/>
  <c r="F472" i="11"/>
  <c r="F473" i="11"/>
  <c r="F474" i="11"/>
  <c r="F475" i="11"/>
  <c r="F476" i="11"/>
  <c r="F465" i="11"/>
  <c r="F203" i="11"/>
  <c r="F200" i="11"/>
  <c r="F349" i="11"/>
  <c r="F59" i="11"/>
  <c r="F60" i="11"/>
  <c r="F61" i="11"/>
  <c r="F62" i="11"/>
  <c r="F65" i="11"/>
  <c r="F58" i="11"/>
  <c r="F448" i="11"/>
  <c r="F449" i="11"/>
  <c r="F444" i="11"/>
  <c r="F445" i="11"/>
  <c r="F446" i="11"/>
  <c r="F447" i="11"/>
  <c r="F53" i="11"/>
  <c r="F55" i="11"/>
  <c r="F56" i="11"/>
  <c r="F39" i="11"/>
  <c r="F40" i="11"/>
  <c r="D18" i="11"/>
  <c r="F356" i="11" l="1"/>
  <c r="F480" i="11"/>
  <c r="F479" i="11"/>
  <c r="F478" i="11"/>
  <c r="F443" i="11"/>
  <c r="F442" i="11"/>
  <c r="F441" i="11"/>
  <c r="F440" i="11"/>
  <c r="F219" i="11"/>
  <c r="F218" i="11"/>
  <c r="F215" i="11"/>
  <c r="F205" i="11"/>
  <c r="F217" i="11"/>
  <c r="F213" i="11"/>
  <c r="F209" i="11"/>
  <c r="F206" i="11"/>
  <c r="F202" i="11"/>
  <c r="F201" i="11"/>
  <c r="F199" i="11"/>
  <c r="F195" i="11"/>
  <c r="F193" i="11"/>
  <c r="F192" i="11"/>
  <c r="F191" i="11"/>
  <c r="F190" i="11"/>
  <c r="F189" i="11"/>
  <c r="F188" i="11"/>
  <c r="F187" i="11"/>
  <c r="F186" i="11"/>
  <c r="F185" i="11"/>
  <c r="F184" i="11"/>
  <c r="F183" i="11"/>
  <c r="F182" i="11"/>
  <c r="F181" i="11"/>
  <c r="F180" i="11"/>
  <c r="F179" i="11"/>
  <c r="F176" i="11"/>
  <c r="F175" i="11"/>
  <c r="F174" i="11"/>
  <c r="F164" i="11"/>
  <c r="F167" i="11"/>
  <c r="F160" i="11"/>
  <c r="F168" i="11"/>
  <c r="F157" i="11"/>
  <c r="F156" i="11"/>
  <c r="F147" i="11"/>
  <c r="F143" i="11"/>
  <c r="F145" i="11"/>
  <c r="F127" i="11"/>
  <c r="F126" i="11"/>
  <c r="F125" i="11"/>
  <c r="F136" i="11"/>
  <c r="F104" i="11"/>
  <c r="F94" i="11"/>
  <c r="F93" i="11"/>
  <c r="F52" i="11"/>
  <c r="F51" i="11"/>
  <c r="F50" i="11"/>
  <c r="F46" i="11"/>
  <c r="F38" i="11"/>
  <c r="F35" i="11"/>
  <c r="F34" i="11"/>
  <c r="F33" i="11"/>
  <c r="F32" i="11"/>
  <c r="F31" i="11"/>
  <c r="F29" i="11"/>
  <c r="F28" i="11"/>
  <c r="F25" i="11"/>
  <c r="F24" i="11"/>
  <c r="F21" i="11"/>
  <c r="F20" i="11"/>
  <c r="F18" i="11"/>
  <c r="F17" i="11"/>
  <c r="F13" i="11"/>
  <c r="F12" i="11"/>
  <c r="F10" i="11"/>
  <c r="H14" i="17"/>
  <c r="D14" i="17"/>
  <c r="F9" i="11"/>
  <c r="E483" i="11" l="1"/>
</calcChain>
</file>

<file path=xl/sharedStrings.xml><?xml version="1.0" encoding="utf-8"?>
<sst xmlns="http://schemas.openxmlformats.org/spreadsheetml/2006/main" count="1429" uniqueCount="981">
  <si>
    <t>DIRETORIA TÉCNICA - DT</t>
  </si>
  <si>
    <t>DIRECCIÓN TÉCNICA - DT</t>
  </si>
  <si>
    <t>SUPERINTENDÊNCIA DE OBRAS - SO.DT</t>
  </si>
  <si>
    <t>SUPERINTENDENCIA DE OBRAS - SO.DT</t>
  </si>
  <si>
    <t>TAXA DE BENEFÍCIOS E DESPESAS INDIRETAS 
BDI PARA SERVIÇOS</t>
  </si>
  <si>
    <t>TASA DE BENEFICIOS Y GASTOS INDIRECTOS
BGI DIFERENCIADO - SUMINISTRO DE EQUIPOS</t>
  </si>
  <si>
    <t xml:space="preserve">Obra: </t>
  </si>
  <si>
    <t>Reforma do Edifício de Produção e Construção de Estruturas Anexas</t>
  </si>
  <si>
    <t/>
  </si>
  <si>
    <r>
      <t>Local:</t>
    </r>
    <r>
      <rPr>
        <sz val="11"/>
        <color theme="1"/>
        <rFont val="Swis721 Lt BT"/>
        <family val="2"/>
      </rPr>
      <t xml:space="preserve"> </t>
    </r>
  </si>
  <si>
    <t>Área Industrial - Usina Hidrelétrica da ITAIPU</t>
  </si>
  <si>
    <t>ITEM</t>
  </si>
  <si>
    <t>DISCRIMINAÇÃO</t>
  </si>
  <si>
    <t>(%)</t>
  </si>
  <si>
    <t>ÍTEM</t>
  </si>
  <si>
    <t>DESCRIPCIÓN</t>
  </si>
  <si>
    <t>AC</t>
  </si>
  <si>
    <r>
      <rPr>
        <b/>
        <sz val="11"/>
        <color indexed="8"/>
        <rFont val="Swis721 Lt BT"/>
        <family val="2"/>
      </rPr>
      <t>Taxa de Administração Central da CONTRATADA</t>
    </r>
    <r>
      <rPr>
        <sz val="11"/>
        <color indexed="8"/>
        <rFont val="Swis721 Lt BT"/>
        <family val="2"/>
      </rPr>
      <t xml:space="preserve">
</t>
    </r>
    <r>
      <rPr>
        <i/>
        <sz val="11"/>
        <color indexed="8"/>
        <rFont val="Swis721 Lt BT"/>
        <family val="2"/>
      </rPr>
      <t>Serviços em escritórios externos á Usina Hidrelétrica de ITAIPU, em função dos serviços contratados.</t>
    </r>
  </si>
  <si>
    <r>
      <rPr>
        <b/>
        <sz val="11"/>
        <color indexed="8"/>
        <rFont val="Swis721 Lt BT"/>
        <family val="2"/>
      </rPr>
      <t xml:space="preserve">Tasa de Administración Central del CONTRATISTA
</t>
    </r>
    <r>
      <rPr>
        <i/>
        <sz val="11"/>
        <color indexed="8"/>
        <rFont val="Swis721 Lt BT"/>
        <family val="2"/>
      </rPr>
      <t>Servicios en oficinas externas a la Central Hidroeléctrica de ITAIPU, en función de los servicios contratados.</t>
    </r>
  </si>
  <si>
    <t>S</t>
  </si>
  <si>
    <r>
      <rPr>
        <b/>
        <sz val="11"/>
        <color indexed="8"/>
        <rFont val="Swis721 Lt BT"/>
        <family val="2"/>
      </rPr>
      <t>Taxa de Seguros</t>
    </r>
    <r>
      <rPr>
        <sz val="11"/>
        <color indexed="8"/>
        <rFont val="Swis721 Lt BT"/>
        <family val="2"/>
      </rPr>
      <t xml:space="preserve">
</t>
    </r>
    <r>
      <rPr>
        <i/>
        <sz val="11"/>
        <color indexed="8"/>
        <rFont val="Swis721 Lt BT"/>
        <family val="2"/>
      </rPr>
      <t>Seguros obrigatórios previstos no Contrato.</t>
    </r>
  </si>
  <si>
    <r>
      <rPr>
        <b/>
        <sz val="11"/>
        <color indexed="8"/>
        <rFont val="Swis721 Lt BT"/>
        <family val="2"/>
      </rPr>
      <t xml:space="preserve">Tasa de Seguros
</t>
    </r>
    <r>
      <rPr>
        <i/>
        <sz val="11"/>
        <color indexed="8"/>
        <rFont val="Swis721 Lt BT"/>
        <family val="2"/>
      </rPr>
      <t>Seguros obligatorios previstos en el Contrato.</t>
    </r>
  </si>
  <si>
    <t>R</t>
  </si>
  <si>
    <r>
      <rPr>
        <b/>
        <sz val="11"/>
        <color indexed="8"/>
        <rFont val="Swis721 Lt BT"/>
        <family val="2"/>
      </rPr>
      <t>Taxa de Riscos</t>
    </r>
    <r>
      <rPr>
        <sz val="11"/>
        <color indexed="8"/>
        <rFont val="Swis721 Lt BT"/>
        <family val="2"/>
      </rPr>
      <t xml:space="preserve">
</t>
    </r>
    <r>
      <rPr>
        <i/>
        <sz val="11"/>
        <color indexed="8"/>
        <rFont val="Swis721 Lt BT"/>
        <family val="2"/>
      </rPr>
      <t>Riscos inerentes à execução do Contrato.</t>
    </r>
  </si>
  <si>
    <r>
      <rPr>
        <b/>
        <sz val="11"/>
        <color indexed="8"/>
        <rFont val="Swis721 Lt BT"/>
        <family val="2"/>
      </rPr>
      <t xml:space="preserve">Tasa de Riesgos
</t>
    </r>
    <r>
      <rPr>
        <i/>
        <sz val="11"/>
        <color indexed="8"/>
        <rFont val="Swis721 Lt BT"/>
        <family val="2"/>
      </rPr>
      <t>Riesgos inherentes a la ejecución del Contrato.</t>
    </r>
  </si>
  <si>
    <t>G</t>
  </si>
  <si>
    <r>
      <rPr>
        <b/>
        <sz val="11"/>
        <color indexed="8"/>
        <rFont val="Swis721 Lt BT"/>
        <family val="2"/>
      </rPr>
      <t>Taxas de Garantias</t>
    </r>
    <r>
      <rPr>
        <sz val="11"/>
        <color indexed="8"/>
        <rFont val="Swis721 Lt BT"/>
        <family val="2"/>
      </rPr>
      <t xml:space="preserve">
</t>
    </r>
    <r>
      <rPr>
        <i/>
        <sz val="11"/>
        <color indexed="8"/>
        <rFont val="Swis721 Lt BT"/>
        <family val="2"/>
      </rPr>
      <t>Garantias previstas no Contrato.</t>
    </r>
  </si>
  <si>
    <r>
      <rPr>
        <b/>
        <sz val="11"/>
        <color indexed="8"/>
        <rFont val="Swis721 Lt BT"/>
        <family val="2"/>
      </rPr>
      <t xml:space="preserve">Tasas de Garantías
</t>
    </r>
    <r>
      <rPr>
        <i/>
        <sz val="11"/>
        <color indexed="8"/>
        <rFont val="Swis721 Lt BT"/>
        <family val="2"/>
      </rPr>
      <t>Garantías previstas en el Contrato.</t>
    </r>
  </si>
  <si>
    <t>DF</t>
  </si>
  <si>
    <r>
      <rPr>
        <b/>
        <sz val="11"/>
        <color indexed="8"/>
        <rFont val="Swis721 Lt BT"/>
        <family val="2"/>
      </rPr>
      <t>Taxas de Despesas Financeiras</t>
    </r>
    <r>
      <rPr>
        <sz val="11"/>
        <color indexed="8"/>
        <rFont val="Swis721 Lt BT"/>
        <family val="2"/>
      </rPr>
      <t xml:space="preserve">
</t>
    </r>
    <r>
      <rPr>
        <i/>
        <sz val="11"/>
        <color indexed="8"/>
        <rFont val="Swis721 Lt BT"/>
        <family val="2"/>
      </rPr>
      <t>Despesas Financeiras previstas para a execução do Contrato.</t>
    </r>
  </si>
  <si>
    <t>GF</t>
  </si>
  <si>
    <r>
      <rPr>
        <b/>
        <sz val="11"/>
        <color indexed="8"/>
        <rFont val="Swis721 Lt BT"/>
        <family val="2"/>
      </rPr>
      <t xml:space="preserve">Tasas de Gastos Financieros
</t>
    </r>
    <r>
      <rPr>
        <i/>
        <sz val="11"/>
        <color indexed="8"/>
        <rFont val="Swis721 Lt BT"/>
        <family val="2"/>
      </rPr>
      <t>Gastos Financieros previstos para la ejecución del Contrato.</t>
    </r>
  </si>
  <si>
    <t>L</t>
  </si>
  <si>
    <r>
      <rPr>
        <b/>
        <sz val="11"/>
        <color rgb="FF000000"/>
        <rFont val="Swis721 Lt BT"/>
        <family val="2"/>
      </rPr>
      <t>Taxa de Lucro/Remuneração</t>
    </r>
    <r>
      <rPr>
        <sz val="11"/>
        <color rgb="FF000000"/>
        <rFont val="Swis721 Lt BT"/>
        <family val="2"/>
      </rPr>
      <t xml:space="preserve">
</t>
    </r>
    <r>
      <rPr>
        <i/>
        <sz val="11"/>
        <color indexed="8"/>
        <rFont val="Swis721 Lt BT"/>
        <family val="2"/>
      </rPr>
      <t>Lucro previsto pela CONTRATADA.</t>
    </r>
  </si>
  <si>
    <r>
      <rPr>
        <b/>
        <sz val="11"/>
        <color rgb="FF000000"/>
        <rFont val="Swis721 Lt BT"/>
        <family val="2"/>
      </rPr>
      <t xml:space="preserve">Tasa de Lucro/Remuneración
</t>
    </r>
    <r>
      <rPr>
        <i/>
        <sz val="11"/>
        <color rgb="FF000000"/>
        <rFont val="Swis721 Lt BT"/>
        <family val="2"/>
      </rPr>
      <t>Lucro previsto por el CONTRATISTA.</t>
    </r>
  </si>
  <si>
    <t>I</t>
  </si>
  <si>
    <r>
      <rPr>
        <b/>
        <sz val="11"/>
        <color indexed="8"/>
        <rFont val="Swis721 Lt BT"/>
        <family val="2"/>
      </rPr>
      <t>Taxa de Incidência de Impostos</t>
    </r>
    <r>
      <rPr>
        <sz val="11"/>
        <color indexed="8"/>
        <rFont val="Swis721 Lt BT"/>
        <family val="2"/>
      </rPr>
      <t xml:space="preserve">
</t>
    </r>
    <r>
      <rPr>
        <i/>
        <sz val="11"/>
        <color indexed="8"/>
        <rFont val="Swis721 Lt BT"/>
        <family val="2"/>
      </rPr>
      <t>Tributos diretos vigentes no Brasil ou Paraguai incidentes sobre a Nota Fiscal ou Fatura, se aplicável.</t>
    </r>
  </si>
  <si>
    <r>
      <rPr>
        <b/>
        <sz val="11"/>
        <color indexed="8"/>
        <rFont val="Swis721 Lt BT"/>
        <family val="2"/>
      </rPr>
      <t xml:space="preserve">Tasa de Incidencia de Impuestos
</t>
    </r>
    <r>
      <rPr>
        <i/>
        <sz val="11"/>
        <color indexed="8"/>
        <rFont val="Swis721 Lt BT"/>
        <family val="2"/>
      </rPr>
      <t>Tributos directos vigentes en Brasil o Paraguay incidentes sobre la Nota Fiscal o Factura, si es aplicable.</t>
    </r>
  </si>
  <si>
    <t xml:space="preserve">    Fórmula:</t>
  </si>
  <si>
    <t xml:space="preserve">DIRETORIA TÉCNICA </t>
  </si>
  <si>
    <r>
      <rPr>
        <b/>
        <sz val="11"/>
        <rFont val="Swis721 Lt BT"/>
        <family val="2"/>
      </rPr>
      <t>Obra:</t>
    </r>
    <r>
      <rPr>
        <sz val="11"/>
        <rFont val="Swis721 Lt BT"/>
        <family val="2"/>
      </rPr>
      <t xml:space="preserve"> </t>
    </r>
  </si>
  <si>
    <t>Local:</t>
  </si>
  <si>
    <t>DESCRIÇÃO</t>
  </si>
  <si>
    <t>UNID</t>
  </si>
  <si>
    <t>QUANT</t>
  </si>
  <si>
    <t>PREÇO (R$)</t>
  </si>
  <si>
    <t>UNITÁRIO</t>
  </si>
  <si>
    <t>TOTAL</t>
  </si>
  <si>
    <t>MOBILIZAÇÃO E DESMOBILIZAÇÃO</t>
  </si>
  <si>
    <t>1.1</t>
  </si>
  <si>
    <t>unid</t>
  </si>
  <si>
    <t>1.2</t>
  </si>
  <si>
    <t>ADMINISTRAÇÃO LOCAL DA CONTRATADA</t>
  </si>
  <si>
    <t>2.1</t>
  </si>
  <si>
    <t>mês</t>
  </si>
  <si>
    <t>2.3</t>
  </si>
  <si>
    <t>Encarregado de obras</t>
  </si>
  <si>
    <t>2.4</t>
  </si>
  <si>
    <t>2.5</t>
  </si>
  <si>
    <t>unid x mês</t>
  </si>
  <si>
    <t>2.6</t>
  </si>
  <si>
    <t>Veículos administrativos, incluindo custos de manutenção e combustível</t>
  </si>
  <si>
    <t>2.7</t>
  </si>
  <si>
    <t>Equipamentos e insumos de escritório</t>
  </si>
  <si>
    <t>Manutenção diária do canteiro de obras/frentes de serviços, com limpeza geral das áreas.</t>
  </si>
  <si>
    <t>diária</t>
  </si>
  <si>
    <t>3.2</t>
  </si>
  <si>
    <t>m²</t>
  </si>
  <si>
    <t>Elaboração de projeto de fabricação dos Painéis elétricos TSB-01, TSB-02, TSAA-01 TSAA-02, TFCB, incluindo base e suportes dos quadros  e outros, corforme especificações técnicas e memoriais de cálculo.</t>
  </si>
  <si>
    <t>cj</t>
  </si>
  <si>
    <t>Elaboração de projeto de fabricação de Tranformador a seco 13,8KV/460V 1,5MVA, incluido a base e suportes, conforme memorial de cálculo, manuais, especificações técnicas e outros documentos.</t>
  </si>
  <si>
    <t>SERVIÇOS PRELIMINARES</t>
  </si>
  <si>
    <t>4.1</t>
  </si>
  <si>
    <t>4.2</t>
  </si>
  <si>
    <t>4.3</t>
  </si>
  <si>
    <t>4.5</t>
  </si>
  <si>
    <t>4.6</t>
  </si>
  <si>
    <t>Instalações de energia e iluminação para obra</t>
  </si>
  <si>
    <t>4.7</t>
  </si>
  <si>
    <t>Instalações de água para obra</t>
  </si>
  <si>
    <t>4.8</t>
  </si>
  <si>
    <t>Quadros provisórios de energia e cabos de ligação</t>
  </si>
  <si>
    <t>4.9</t>
  </si>
  <si>
    <t>Andaime multidirecional, incluindo plataformas, acessórios, montagem e desmontagem</t>
  </si>
  <si>
    <t>m³</t>
  </si>
  <si>
    <t>4.10</t>
  </si>
  <si>
    <t>Andaime tubular metálico, incluindo plataformas, acessórios, montagem e desmontagem</t>
  </si>
  <si>
    <t>4.11</t>
  </si>
  <si>
    <t>Andaime fachadeiro metálico, incluindo plataformas, acessórios, montagem e desmontagem</t>
  </si>
  <si>
    <t>4.12</t>
  </si>
  <si>
    <t>Andaime tubo rohr, incluindo plataformas, acessórios, montagem e desmontagem</t>
  </si>
  <si>
    <t>4.13</t>
  </si>
  <si>
    <t>Tapume com tela de polipropileno</t>
  </si>
  <si>
    <t>4.14</t>
  </si>
  <si>
    <t>Locação da obra com auxilio topográfico e execução de gabarito</t>
  </si>
  <si>
    <t>4.15</t>
  </si>
  <si>
    <t>4.16</t>
  </si>
  <si>
    <t>4.17</t>
  </si>
  <si>
    <t>Sinalização de segurança com fita plástica</t>
  </si>
  <si>
    <t>m</t>
  </si>
  <si>
    <t>4.18</t>
  </si>
  <si>
    <t>Sinalização de segurança com tapume móvel contínuo</t>
  </si>
  <si>
    <t>4.19</t>
  </si>
  <si>
    <t>Lombada passa cabos, com dois canais</t>
  </si>
  <si>
    <t>4.20</t>
  </si>
  <si>
    <t xml:space="preserve">Sinalização de trânsito - Placa de advertência 1,0 x 1,0 m   </t>
  </si>
  <si>
    <t xml:space="preserve">Sinalização de trânsito - Placa de advertência 1,0 x 2,0 m   </t>
  </si>
  <si>
    <t>DEMOLIÇÕES, REMOÇÕES E RETIRADAS</t>
  </si>
  <si>
    <t>5.1</t>
  </si>
  <si>
    <t>Demolição de concreto simples, de forma manual</t>
  </si>
  <si>
    <t>5.2</t>
  </si>
  <si>
    <t>Demolição de concreto simples, de forma mecânica</t>
  </si>
  <si>
    <t>5.3</t>
  </si>
  <si>
    <t>Demolição de concreto armado, de forma manual</t>
  </si>
  <si>
    <t>5.4</t>
  </si>
  <si>
    <t>Demolição de concreto armado, de forma mecânica, com utilização de martelo rompedor pneumático e neumático</t>
  </si>
  <si>
    <t>5.5</t>
  </si>
  <si>
    <t>Carga, descarga e transporte de entulho, para DMT acima de 10km</t>
  </si>
  <si>
    <t>5.6</t>
  </si>
  <si>
    <t>t</t>
  </si>
  <si>
    <t>5.7</t>
  </si>
  <si>
    <t>Taxa de descarga de entulho para destino final em aterro sanitário</t>
  </si>
  <si>
    <t>5.8</t>
  </si>
  <si>
    <t>Retirada de bloco de concreto tipo paver, sem reaproveitamento</t>
  </si>
  <si>
    <t>5.9</t>
  </si>
  <si>
    <t>5.10</t>
  </si>
  <si>
    <t>5.11</t>
  </si>
  <si>
    <t>Retirada de  guia-sarjeta de concreto pré-moldada</t>
  </si>
  <si>
    <t>MOVIMENTO DE SOLO</t>
  </si>
  <si>
    <t>6.1</t>
  </si>
  <si>
    <t>Limpeza do terreno</t>
  </si>
  <si>
    <t>6.2</t>
  </si>
  <si>
    <t>Corte e remoção de árvores, incluindo remoção das raízes, diâmetro até 40cm</t>
  </si>
  <si>
    <t>6.3</t>
  </si>
  <si>
    <t>Corte e remoção de árvores, incluindo remoção das raízes, diâmetro entre 40 e 60 cm</t>
  </si>
  <si>
    <t>6.4</t>
  </si>
  <si>
    <t>Corte e remoção de árvores, incluindo remoção das raízes, diâmetro maior que 60cm</t>
  </si>
  <si>
    <t>6.5</t>
  </si>
  <si>
    <t>Escavação manual de solo ou cascalho em vala ou não vala</t>
  </si>
  <si>
    <t>6.6</t>
  </si>
  <si>
    <t>6.7</t>
  </si>
  <si>
    <t>6.8</t>
  </si>
  <si>
    <t>6.9</t>
  </si>
  <si>
    <t>Desmonte de blocos de rocha com martelete pneumático</t>
  </si>
  <si>
    <t>6.10</t>
  </si>
  <si>
    <t>Desmonte de blocos de rocha com rompedor hidráulico</t>
  </si>
  <si>
    <t>6.11</t>
  </si>
  <si>
    <t>Carga e descarga de rocha</t>
  </si>
  <si>
    <t>6.12</t>
  </si>
  <si>
    <t>Transporte de rocha</t>
  </si>
  <si>
    <t>m³ x km</t>
  </si>
  <si>
    <t>6.13</t>
  </si>
  <si>
    <t>Aterro/reaterro em valas e cavas, manual</t>
  </si>
  <si>
    <t>6.14</t>
  </si>
  <si>
    <t>Aterro/reaterro em valas e cavas, mecânico</t>
  </si>
  <si>
    <t>6.18</t>
  </si>
  <si>
    <t>Compactação em valas, manual</t>
  </si>
  <si>
    <t>6.19</t>
  </si>
  <si>
    <t>Compactação em valas, mecânico</t>
  </si>
  <si>
    <t>6.20</t>
  </si>
  <si>
    <t>Compactação, não em valas, com controle GC - 95% PN</t>
  </si>
  <si>
    <t>6.21</t>
  </si>
  <si>
    <t>Carga e descarga de solos de qualquer tipo (moledo ou cascalho)</t>
  </si>
  <si>
    <t xml:space="preserve">Transporte de solos, de qualquer tipo, exceto rocha, em rodovia ou rua </t>
  </si>
  <si>
    <t>m³xkm</t>
  </si>
  <si>
    <t>h</t>
  </si>
  <si>
    <t>ESTRUTURAS DE CONCRETO</t>
  </si>
  <si>
    <t>7.1</t>
  </si>
  <si>
    <t>Armadura de aço CA-60 para estruturas de concreto armado, Ø 5,0 mm, corte, dobra e montagem</t>
  </si>
  <si>
    <t>kg</t>
  </si>
  <si>
    <t>7.2</t>
  </si>
  <si>
    <t>Armadura de aço CA-50 para estruturas de concreto armado, Ø 6,3 mm, corte, dobra e montagem</t>
  </si>
  <si>
    <t>7.3</t>
  </si>
  <si>
    <t>Armadura de aço CA-50 para estruturas de concreto armado, Ø 8 mm, corte, dobra e montagem</t>
  </si>
  <si>
    <t>7.4</t>
  </si>
  <si>
    <t>Armadura de aço CA-50 para estruturas de concreto armado, Ø 10 mm, corte, dobra e montagem</t>
  </si>
  <si>
    <t>7.5</t>
  </si>
  <si>
    <t>Armadura de aço CA-50 para estruturas de concreto armado, Ø 12,5 mm, corte, dobra e montagem</t>
  </si>
  <si>
    <t>7.6</t>
  </si>
  <si>
    <t>Armadura de aço CA-50 para estruturas de concreto armado, Ø 16,0 mm, corte, dobra e montagem</t>
  </si>
  <si>
    <t>7.7</t>
  </si>
  <si>
    <t>Armadura de aço CA-50 para estruturas de concreto armado, Ø 20,0 mm, corte, dobra e montagem</t>
  </si>
  <si>
    <t>7.8</t>
  </si>
  <si>
    <t>Armadura de aço CA-50 para estruturas de concreto armado, Ø 25,0 mm, corte, dobra e montagem</t>
  </si>
  <si>
    <t>7.10</t>
  </si>
  <si>
    <t>7.11</t>
  </si>
  <si>
    <t>7.12</t>
  </si>
  <si>
    <t>Concreto dosado em obra, não estrutural, preparo com betoneira</t>
  </si>
  <si>
    <t>7.13</t>
  </si>
  <si>
    <t>Concreto estrutural, dosado em obra, fck 18 Mpa, incluindo o lançamentos, adensamento e cura</t>
  </si>
  <si>
    <t>7.14</t>
  </si>
  <si>
    <t>Concreto estrutural dosado em obra, fck 25 MPa, incluindo o lançamentos, adensamento e cura</t>
  </si>
  <si>
    <t>7.15</t>
  </si>
  <si>
    <t xml:space="preserve">Concreto estrutural dosado em central, fck 18 MPa, bombeado, incluindo o lançamento, adensamento e cura química. </t>
  </si>
  <si>
    <t>7.16</t>
  </si>
  <si>
    <t xml:space="preserve">Concreto estrutural dosado em central, fck 20MPa, bombeado,  incluindo o lançamento, adensamento e cura química. </t>
  </si>
  <si>
    <t>7.17</t>
  </si>
  <si>
    <t xml:space="preserve">Concreto estrutural dosado em central, fck 25MPa, bombeado, incluindo o lançamento, adensamento e cura química. </t>
  </si>
  <si>
    <t>7.18</t>
  </si>
  <si>
    <t>Forma perdida de papelão circular 300mm</t>
  </si>
  <si>
    <t>ESTRUTURAS METÁLICAS</t>
  </si>
  <si>
    <t>COBERTURA</t>
  </si>
  <si>
    <t>9.1</t>
  </si>
  <si>
    <t>9.2</t>
  </si>
  <si>
    <t>9.3</t>
  </si>
  <si>
    <t>VEDAÇÕES INTERNAS E EXTERNAS</t>
  </si>
  <si>
    <t>10.1</t>
  </si>
  <si>
    <t>10.2</t>
  </si>
  <si>
    <t>10.3</t>
  </si>
  <si>
    <t>10.4</t>
  </si>
  <si>
    <t>10.5</t>
  </si>
  <si>
    <t>10.6</t>
  </si>
  <si>
    <t>10.7</t>
  </si>
  <si>
    <t>Fornecimento e instalação de tijolo refratário</t>
  </si>
  <si>
    <t>10.8</t>
  </si>
  <si>
    <t>10.9</t>
  </si>
  <si>
    <t>IMPERMEABILIZAÇÃO E ISOLAMENTO TÉRMICO</t>
  </si>
  <si>
    <t>11.1</t>
  </si>
  <si>
    <t>11.2</t>
  </si>
  <si>
    <t>11.3</t>
  </si>
  <si>
    <t>11.4</t>
  </si>
  <si>
    <t>Fornecimento e instalação de isolamento térmico com placas de poliestireno expandido T7F- EPS com densidade de 32kg/m³, espessura de 50mm.</t>
  </si>
  <si>
    <t>11.5</t>
  </si>
  <si>
    <t>Fornecimento e instalação de placa cimentícia ou OSB 10 mm</t>
  </si>
  <si>
    <t>Proteção mecânica de superficie horizontal com argamassa de cimento e areia, com aditivos, traço 1:3, dosado em central, auto-adensável, bombeamento</t>
  </si>
  <si>
    <t xml:space="preserve">Fornecimento e instalação de malha de aço CA-60 diâmetro 3,4mm - malha 15X15 pop gerdau ou equivalente </t>
  </si>
  <si>
    <t>11.6</t>
  </si>
  <si>
    <t>11.7</t>
  </si>
  <si>
    <t>11.8</t>
  </si>
  <si>
    <t>11.9</t>
  </si>
  <si>
    <t>11.10</t>
  </si>
  <si>
    <t>Junta de expansão - tarucel e mastique elástico EPS10 mm</t>
  </si>
  <si>
    <t>Junta plástica 4x28mm, cor cinza</t>
  </si>
  <si>
    <t>12.1</t>
  </si>
  <si>
    <t>12.2</t>
  </si>
  <si>
    <t>12.3</t>
  </si>
  <si>
    <t>12.4</t>
  </si>
  <si>
    <t>12.7</t>
  </si>
  <si>
    <t>12.8</t>
  </si>
  <si>
    <t>12.9</t>
  </si>
  <si>
    <t>12.10</t>
  </si>
  <si>
    <t xml:space="preserve">Fornecimento e instalação de protetor de piso (papel kraft e plástico bolha) </t>
  </si>
  <si>
    <t>12.11</t>
  </si>
  <si>
    <t>12.12</t>
  </si>
  <si>
    <t>12.13</t>
  </si>
  <si>
    <t>12.14</t>
  </si>
  <si>
    <t>12.15</t>
  </si>
  <si>
    <t>12.16</t>
  </si>
  <si>
    <t>12.17</t>
  </si>
  <si>
    <t>12.18</t>
  </si>
  <si>
    <t>12.19</t>
  </si>
  <si>
    <t>Recomposição de pavimento em concreto betuminoso usinado a quente (CBUQ)</t>
  </si>
  <si>
    <t>12.20</t>
  </si>
  <si>
    <t>REVESTIMENTO DE PAREDES</t>
  </si>
  <si>
    <t>13.1</t>
  </si>
  <si>
    <t>13.2</t>
  </si>
  <si>
    <t>13.3</t>
  </si>
  <si>
    <t>13.4</t>
  </si>
  <si>
    <t>13.5</t>
  </si>
  <si>
    <t>13.6</t>
  </si>
  <si>
    <t>13.7</t>
  </si>
  <si>
    <t>13.8</t>
  </si>
  <si>
    <t>13.9</t>
  </si>
  <si>
    <t>13.10</t>
  </si>
  <si>
    <t>13.11</t>
  </si>
  <si>
    <t>13.12</t>
  </si>
  <si>
    <t xml:space="preserve">Fornecimento e aplicação de revestimento impermeável semiflexível bicomponente, com duas demãos cruzadas, espessura final 2mm, consumo aproximado 2Kg/m² para uma capa de 1mm de espessura. Ref. Sika Top 107, Sika. </t>
  </si>
  <si>
    <t>13.13</t>
  </si>
  <si>
    <t>REVESTIMENTOS DE FORRO</t>
  </si>
  <si>
    <t>14.1</t>
  </si>
  <si>
    <t>14.2</t>
  </si>
  <si>
    <t>14.3</t>
  </si>
  <si>
    <t>ESQUADRIAS</t>
  </si>
  <si>
    <t>15.1</t>
  </si>
  <si>
    <t>15.2</t>
  </si>
  <si>
    <t>15.3</t>
  </si>
  <si>
    <t>15.4</t>
  </si>
  <si>
    <t>15.5</t>
  </si>
  <si>
    <t>15.6</t>
  </si>
  <si>
    <t>15.7</t>
  </si>
  <si>
    <t>15.8</t>
  </si>
  <si>
    <t>15.9</t>
  </si>
  <si>
    <t>15.10</t>
  </si>
  <si>
    <t>15.11</t>
  </si>
  <si>
    <t>15.12</t>
  </si>
  <si>
    <t>15.13</t>
  </si>
  <si>
    <t>15.14</t>
  </si>
  <si>
    <t>15.15</t>
  </si>
  <si>
    <t>15.16</t>
  </si>
  <si>
    <t>15.17</t>
  </si>
  <si>
    <t>15.18</t>
  </si>
  <si>
    <t>15.19</t>
  </si>
  <si>
    <t>LOUÇAS, METAIS E ACESSÓRIOS SANITÁRIOS</t>
  </si>
  <si>
    <t>16.1</t>
  </si>
  <si>
    <t xml:space="preserve">K01/1 - Fornecimento e instalação de Bacia sanitária convencional, completa, cor branco, ref. Deca, Modelo Monte Carlo, Ref. P.80.17, ou equivalente com assento, kit instalação e acessórios da mesma linha técnica. </t>
  </si>
  <si>
    <t>16.2</t>
  </si>
  <si>
    <t>K01/2 - Fornecimento e instalação de Bacia sanitária,  PCD, completa, sem abertura frontral, cor branco, ref. Deca, linha Vogue Plus 51.17, ou equivalente com assento, kit instalação e acessórios da mesma linha técnica.</t>
  </si>
  <si>
    <t>16.3</t>
  </si>
  <si>
    <t xml:space="preserve">K02/1 - Fornecimento e instalação de Mictório, completo, cor branco, ref. Deca, M.715 ou equivalente. </t>
  </si>
  <si>
    <t>16.4</t>
  </si>
  <si>
    <t>16.5</t>
  </si>
  <si>
    <t>16.7</t>
  </si>
  <si>
    <t>16.8</t>
  </si>
  <si>
    <t>16.19</t>
  </si>
  <si>
    <t>16.6</t>
  </si>
  <si>
    <t>K07/1 - Fornecimento e instalação de tanque, mediano branco modl tq.02.17 Deca, ou equivalente de 30 litros, incluso válvula cromada, sifão cromado e demais acessórios.</t>
  </si>
  <si>
    <t>16.9</t>
  </si>
  <si>
    <t>K10/1 - Fornecimento e instalação de acabamento para válvula de descarga para vaso sanitário, acabamento cromado. Ref. Benefit  Cod. 00184906.</t>
  </si>
  <si>
    <t>16.10</t>
  </si>
  <si>
    <t>16.11</t>
  </si>
  <si>
    <t>K13/1 - Fornecimento e instalação de Misturador monocomano para cozinha, cromado e preto. Ref. Linha Doc Preto, Docol cód. 00695757 ou equivalente.</t>
  </si>
  <si>
    <t>16.13</t>
  </si>
  <si>
    <t>K14/1 - Fornecimento e instalação de acabamento Lift. cód. 00805606 ou equivalente para válvula monocomando.</t>
  </si>
  <si>
    <t>16.14</t>
  </si>
  <si>
    <t xml:space="preserve">K15/1 - Fornecimento e instalação de Torneira para jardim e limpeza, cromado. Ref. Linha Pertutti, Docol, cód. cr903706 ou equivalente.  </t>
  </si>
  <si>
    <t>16.23</t>
  </si>
  <si>
    <t>16.22</t>
  </si>
  <si>
    <t>K21/1 - Fornecimento e instalação de dispensador de papel toalha cor branca, marca  Belosh Ref. B20-04 em plastico ABS ou equivalente</t>
  </si>
  <si>
    <t>16.15</t>
  </si>
  <si>
    <t>16.16</t>
  </si>
  <si>
    <t>16.24</t>
  </si>
  <si>
    <t>16.25</t>
  </si>
  <si>
    <t>16.26</t>
  </si>
  <si>
    <t>Fornecimento e instalação de Dispenser para saco plástico de descarte de absorvente íntimo, da Jofel ou equivalente DA.</t>
  </si>
  <si>
    <t>16.18</t>
  </si>
  <si>
    <t>Fornecimento e instalação de Dispenser para absorvente íntimo, em acrílico</t>
  </si>
  <si>
    <t>16.20</t>
  </si>
  <si>
    <t>Fornecimento e instalação de Dispenser protetor sanitário, da Jofel ou equivalente, da Jofel ou equivalente DPA.</t>
  </si>
  <si>
    <t>16.27</t>
  </si>
  <si>
    <t>17.1</t>
  </si>
  <si>
    <t>17.2</t>
  </si>
  <si>
    <t>17.3</t>
  </si>
  <si>
    <t>17.4</t>
  </si>
  <si>
    <t>K14/1 - Fornecimento e instalação de base monocomando para chuveiro, baixa pressão, 3/4"  Cod. 00658200 (01710606)</t>
  </si>
  <si>
    <t>K10/1 - Fornecimento e instalação de Vávula de descarga 1. 1/2", Cod. 01021500.</t>
  </si>
  <si>
    <t xml:space="preserve">K11/1 - Fornecimento e instalação de Válvula embutida para mictório, marca DocolEletric inox escovado, cod  00442416 ou equivalente. </t>
  </si>
  <si>
    <t xml:space="preserve">Fornecimento e instalação de registro de gaveta Docol Base 3/4"  Cod. 25130600 ou equivalente </t>
  </si>
  <si>
    <t xml:space="preserve">Fornecimento e instalação de registro de gaveta Docol Base 1"1/2  Cod. 25131500  ou equivalente </t>
  </si>
  <si>
    <t>Fornecimento e instalação de registro de gaveta Docol  2"1/2  Cod. 10032500  ou equivalente</t>
  </si>
  <si>
    <t>Fornecimento e instalação de registro de gaveta Docol  2"  Cod. 10012000  ou equivalente</t>
  </si>
  <si>
    <t xml:space="preserve">Fornecimento e instalação de registro de gaveta Docol Base 1"  Cod. 25131000  ou equivalente </t>
  </si>
  <si>
    <t>Fornecimento e instalação de registro de esfera Docol 1"1/2  Cod. 00474906 ou equivalente</t>
  </si>
  <si>
    <t xml:space="preserve">Fornecimento e instalação de registro de esfera Docol 3"  Cod. 30303006 ou equivalente </t>
  </si>
  <si>
    <t>Fornecimento e instalação de registro de esfera Docol 2 1/2"  Cod. 30302506 ou equivalente</t>
  </si>
  <si>
    <t xml:space="preserve">Fornecimento e instalação de registro de esfera Docol 1 1/4"  Cod. 30301306 ou equivalente </t>
  </si>
  <si>
    <t>Fornecimento e instalação Tubos de Drenagem DN150 - PVC-R, com conexões.</t>
  </si>
  <si>
    <t>Fornecimento e instalação de Tubo de esgoto DN 100 - Ferro Fundido, com conexões para travessia</t>
  </si>
  <si>
    <t>Comissionamento das instalações, incluindo inspeções, testes e ensaio de disponibilidade</t>
  </si>
  <si>
    <t xml:space="preserve">SISTEMA DE AQUECIMENTO DE ÁGUA </t>
  </si>
  <si>
    <t>18.1</t>
  </si>
  <si>
    <t>18.2</t>
  </si>
  <si>
    <t>SISTEMA DE DETECÇÃO E COMBATE A INCÊNDIO</t>
  </si>
  <si>
    <t>19.1</t>
  </si>
  <si>
    <t>19.2</t>
  </si>
  <si>
    <t>21.1</t>
  </si>
  <si>
    <t>21.2</t>
  </si>
  <si>
    <t>22.1</t>
  </si>
  <si>
    <t>22.2</t>
  </si>
  <si>
    <t>23.1</t>
  </si>
  <si>
    <t>23.2</t>
  </si>
  <si>
    <t>24.1</t>
  </si>
  <si>
    <t>24.2</t>
  </si>
  <si>
    <t>24.3</t>
  </si>
  <si>
    <t>24.4</t>
  </si>
  <si>
    <t>24.5</t>
  </si>
  <si>
    <t>24.6</t>
  </si>
  <si>
    <t>24.7</t>
  </si>
  <si>
    <t>24.8</t>
  </si>
  <si>
    <t>25.1</t>
  </si>
  <si>
    <t>25.2</t>
  </si>
  <si>
    <t>25.3</t>
  </si>
  <si>
    <t>25.4</t>
  </si>
  <si>
    <t>25.5</t>
  </si>
  <si>
    <t>25.6</t>
  </si>
  <si>
    <t>25.7</t>
  </si>
  <si>
    <t>25.8</t>
  </si>
  <si>
    <t>26.1</t>
  </si>
  <si>
    <t>26.2</t>
  </si>
  <si>
    <t>26.3</t>
  </si>
  <si>
    <t>26.4</t>
  </si>
  <si>
    <t>26.5</t>
  </si>
  <si>
    <t>26.6</t>
  </si>
  <si>
    <t>26.7</t>
  </si>
  <si>
    <t>26.8</t>
  </si>
  <si>
    <t>26.9</t>
  </si>
  <si>
    <t>26.10</t>
  </si>
  <si>
    <t>26.11</t>
  </si>
  <si>
    <t>26.12</t>
  </si>
  <si>
    <t>26.13</t>
  </si>
  <si>
    <t>AR CONDICIONADO, EXAUSTÃO E VENTILAÇÃO</t>
  </si>
  <si>
    <t>27.1</t>
  </si>
  <si>
    <t>27.2</t>
  </si>
  <si>
    <t>27.3</t>
  </si>
  <si>
    <t>27.4</t>
  </si>
  <si>
    <t>27.5</t>
  </si>
  <si>
    <t>27.6</t>
  </si>
  <si>
    <t>27.7</t>
  </si>
  <si>
    <t>27.8</t>
  </si>
  <si>
    <t>27.9</t>
  </si>
  <si>
    <t>27.10</t>
  </si>
  <si>
    <t>27.11</t>
  </si>
  <si>
    <t>27.12</t>
  </si>
  <si>
    <t>COMUNICAÇÃO VISUAL</t>
  </si>
  <si>
    <t>28.1</t>
  </si>
  <si>
    <t>Fornecimento e instalação de Placa Tipo ADM.L2, conforme tipo e descrição do desenho Nº 3832-DC-J7824 e manual do sistema de sinalização administrativo DOC nº 3870-60-15401-P</t>
  </si>
  <si>
    <t>28.2</t>
  </si>
  <si>
    <t>Fornecimento e instalação de Placa Tipo ADM.L3, conforme tipo e descrição do desenho Nº 3832-DC-J7824 e manual do sistema de sinalização administrativo DOC nº 3870-60-15401-P</t>
  </si>
  <si>
    <t>28.3</t>
  </si>
  <si>
    <t>Fornecimento e instalação de Placa Tipo ADM.L4, conforme tipo e descrição do desenho Nº 3832-DC-J7824 e manual do sistema de sinalização administrativo DOC nº 3870-60-15401-P</t>
  </si>
  <si>
    <t>Fornecimento e instalação de Placa Tipo ADM.T3, conforme tipo e descrição do desenho Nº 3832-DC-J7824 e manual do sistema de sinalização administrativo DOC nº 3870-60-15401-P</t>
  </si>
  <si>
    <t>Fornecimento e instalação de Placa Tipo R.00/29, conforme tipo e descrição do desenho Nº 3832-DC-J7823 e manual do sistema de sinalização viário DOC nº 3870-60-09001-P</t>
  </si>
  <si>
    <t>Fornecimento e instalação de Placa Tipo A.00/1, conforme tipo e descrição do desenho Nº 3832-DC-J7823 e manual do sistema de sinalização viário DOC nº 3870-60-09001-P</t>
  </si>
  <si>
    <t>Fornecimento e instalação de Placa Tipo INDS.OS1.3, conforme tipo e descrição do desenho Nº 3832-DC-J7825 e manual do sistema de segurança DOC nº 3870-60-15407-P</t>
  </si>
  <si>
    <t>Fornecimento e instalação de Placa Tipo SEG.EM.5, conforme tipo e descrição do desenho Nº 3832-DC-J7825 e manual do sistema de segurança DOC nº 3870-60-15407-P</t>
  </si>
  <si>
    <t>Fornecimento e instalação de Placa Tipo SEG.EM.4, conforme tipo e descrição do desenho Nº 3832-DC-J7825 e manual do sistema de segurança DOC nº 3870-60-15407-P</t>
  </si>
  <si>
    <t>Fornecimento e instalação de Placa Tipo SEG.EM.12, conforme tipo e descrição do desenho Nº 3832-DC-J7825 e manual do sistema de segurança DOC nº 3870-60-15407-P</t>
  </si>
  <si>
    <t>PAISAGISMO</t>
  </si>
  <si>
    <t>SERVIÇOS COMPLEMENTARES</t>
  </si>
  <si>
    <t>Mão de obra evetual - OFICIAL</t>
  </si>
  <si>
    <t>Mão de obra evetual - AJUDANTE</t>
  </si>
  <si>
    <t>Escavação de material em jazidas, inlcuso carga</t>
  </si>
  <si>
    <t>6.15</t>
  </si>
  <si>
    <t>6.16</t>
  </si>
  <si>
    <t>6.17</t>
  </si>
  <si>
    <t>Esgotamento com bombas (Motor-bomba até 20 m³/h), incluso o uso de gerador gerador</t>
  </si>
  <si>
    <t>Corte de pavimento asfáltico</t>
  </si>
  <si>
    <t>7.9</t>
  </si>
  <si>
    <t>Escoramento metálico</t>
  </si>
  <si>
    <t>2.2</t>
  </si>
  <si>
    <t>3.1</t>
  </si>
  <si>
    <t>3.3</t>
  </si>
  <si>
    <t>8.1</t>
  </si>
  <si>
    <t>12.5</t>
  </si>
  <si>
    <t>12.6</t>
  </si>
  <si>
    <t>12.21</t>
  </si>
  <si>
    <t>13.14</t>
  </si>
  <si>
    <t>13.15</t>
  </si>
  <si>
    <t>13.16</t>
  </si>
  <si>
    <t>16.21</t>
  </si>
  <si>
    <t>B03/1 - B03/2 - B/03/3 - Isolamento com lã de vidro, espessura de 70mm</t>
  </si>
  <si>
    <t>Fornecimento e instalação de camada separadora de filme de polietileno 150 micras</t>
  </si>
  <si>
    <t>Camada de regularização com argamassa de cimento e areia 1:4, espessura mínima de 3cm (mínimo). Incluindo ponte de aderência para a regularização, utilizando aditivos e bombeamento</t>
  </si>
  <si>
    <t>Argamassa impermeabilizante e protetor, bicomponente, à base de cimento, areias selecionadas e resina acrílica. SikaTop® 100 ou equivalente 5 demãos, estruturada com tela poliéster resinada, sobre argamasa polimérica de estuque.</t>
  </si>
  <si>
    <t>Limpeza final de obra</t>
  </si>
  <si>
    <t xml:space="preserve">Moldura de argamassa ao redor das aberturas, largura 10cm e espessura de 5cm  </t>
  </si>
  <si>
    <t xml:space="preserve">K19/2, K19/3 - Fornecimento e instalação de Espelho cristal, tipo vidro float com moldura de alumínio, para sanitário, pilates e academia, e=4 mm. </t>
  </si>
  <si>
    <t xml:space="preserve">K19/1 - Fornecimento e instalação de Espelho cristal, tipo vidro float com moldura de alumínio,  sanitário para PCD, e=4 mm. </t>
  </si>
  <si>
    <t xml:space="preserve">K03/1 - Fornecimento e instalação de Cuba de embutir, retangular, cor branco, completo com sifão cromado e válvula K27/1. Ref. Deca, L-375-17 ou equivalente. </t>
  </si>
  <si>
    <t xml:space="preserve">K04/1 - Fornecimento e instalação de cuba em inox, para cozinha, dimensões 86x50, com acessórios (dispenser de sabão, tábua e cesto) sifão e válvula cromada. Ref. Tramontina, mód. Morgana Maxi 78 FX. </t>
  </si>
  <si>
    <t xml:space="preserve">K05/1 - Fornecimento e instalação de Ducha Technoshower, cor cromado com acabamento polido. Ref. Docol cód. 00306606 ou equivalente. </t>
  </si>
  <si>
    <t xml:space="preserve">K05/2 - Fornecimento e instalação da Ducha technoshower com desviador, cor cromado com acabamento polido. Ref. Docol cód. 01511606 ou equivalente. </t>
  </si>
  <si>
    <t>K06/1 - Fornecimento e instalação de Ducha higiênica com registro cromado, mangueira flexível, Ref. linha Itapema Bella, Docol ou equivalente.</t>
  </si>
  <si>
    <t>K10/1 - Fornecimento e instalação de acabamento para válvula de descarga para vaso sanitário, acabamento cromado. Ref. Linha Clássica, Docol, cód. 01021500</t>
  </si>
  <si>
    <t>K12/1 - Fornecimento e instalação de Misturador monocomano para lavatório, cromado. Ref. Linha Coldstart Lift, Docol cód.  00795906 ou equivalente.</t>
  </si>
  <si>
    <t>K20/1 - Fornecimento e instalação de Dispensador de detergente 500ml, com corpo em aço inox e recipiente de plástico. Ref. Tramontina, cód. 94517/004 ou equivalente.</t>
  </si>
  <si>
    <t>K22/1 - Fornecimento e instalação de Porta-papel higiênico: papeleira Deca Quadratta cromado duplo código 2022.G83</t>
  </si>
  <si>
    <t xml:space="preserve">K23/1 - Fornecimento e instalação de Cabide cromado. Ref. Linha Single, Docol, cód. 0158206 ou equivalente. </t>
  </si>
  <si>
    <t xml:space="preserve">K26/1 - Fornecimento e intalação da banco articulável para banheiro conforme NBR 9050, cor branca. Ref. Linha Benefit, cód. 00733426 ou equivalente. </t>
  </si>
  <si>
    <t>SISTEMA DE CCTV E CONTROLE DE ACESSO</t>
  </si>
  <si>
    <t>SISTEMA DE TELECOMUNICAÇÕES</t>
  </si>
  <si>
    <t>PISOS E REVESTIMENTOS</t>
  </si>
  <si>
    <t xml:space="preserve">m </t>
  </si>
  <si>
    <t>23.3</t>
  </si>
  <si>
    <t>23.4</t>
  </si>
  <si>
    <t>23.5</t>
  </si>
  <si>
    <t>23.6</t>
  </si>
  <si>
    <t>23.7</t>
  </si>
  <si>
    <t>23.8</t>
  </si>
  <si>
    <t>23.9</t>
  </si>
  <si>
    <t>23.10</t>
  </si>
  <si>
    <t>23.11</t>
  </si>
  <si>
    <t>23.12</t>
  </si>
  <si>
    <t>23.13</t>
  </si>
  <si>
    <t>23.14</t>
  </si>
  <si>
    <t>23.15</t>
  </si>
  <si>
    <t>Instalação de Equipamentos tipo split, de 60.000 BTU/h, com evaporador tipo Cassette, frio / calor, com controle remoto, e condensadoras de tiragem vertical.</t>
  </si>
  <si>
    <t>Instalação de Equipamentos tipo split, de 48.000 BTU/h, com evaporador tipo Cassette, frio / calor, com controle remoto, e condensadoras de tiragem vertical.</t>
  </si>
  <si>
    <t>Instalação de Equipamentos tipo split, de 36.000 BTU/h, com evaporador tipo Cassette, frio / calor, com controle remoto, e condensadoras de tiragem vertical.</t>
  </si>
  <si>
    <t>Instalação de Equipamentos tipo split de 12.000 BTU/h, com evaporador tipo parede, frio / calor, com controle remoto, e com condensadoras de tiragem vertical.</t>
  </si>
  <si>
    <t>Instalação de Ventilador extrator tipo axial tubular, com motor trifásico de acoplamento direto. Para 3040 m³/h-10 mmca. Modelo AFRW da Soler&amp;Palau ou equivalente.</t>
  </si>
  <si>
    <t>Instalação de Ventilador extrator centrífugo "in-line". Para 765 m³/h-7 mmca. Modelo TD -800/200N da Soler&amp;Palau ou equivalente.</t>
  </si>
  <si>
    <t>Instalação de Ventilador extrator centrífugo "in-line". Para 720 m³/h-7 mmca. Modelo TD -800/200N da Soler&amp;Palau ou equivalente.</t>
  </si>
  <si>
    <t>Instalação de Ventilador extrator tipo axial tubular, com motor trifásico de acoplamento direto. Para 4475 m³/h-15 mmca. Modelo AFRW da Soler&amp;Palau ou equivalente.</t>
  </si>
  <si>
    <t>Instalação de Ventilador extrator tipo axial tubular, com motor trifásico de acoplamento direto. Para 2200 m³/h - 7,5 mmca. Modelo AFRW da Soler&amp;Palau ou equivalente.</t>
  </si>
  <si>
    <t xml:space="preserve">Instalação de Ventilador extrator para grelhas, com motor monofásico, apto para altas temperaturas. Para 1385 m³/h-4 mmca. </t>
  </si>
  <si>
    <t>23.16</t>
  </si>
  <si>
    <t>23.17</t>
  </si>
  <si>
    <t>Fornecimento de Tomada de ar externo, tam. 547x347mm, com filtro F711, com veneziana AWK, com registro AG, com furos nas abas, anodizado natural. Referência comercial Troz ou equivalente.</t>
  </si>
  <si>
    <t>Fornecimento de Tomada de ar externo, tam. 647x247mm, com filtro F711, com veneziana AWK, com registro AG, com furos nas abas, anodizado natural. Referência comercial Troz ou equivalente.</t>
  </si>
  <si>
    <t>Fornecimento de Grelhas tipo VAT, com aletas móveis vertical, tam. 225x225mm, com registro DG, furos nas abas, anodizado, registro/deflexão em aço. Referencia comercial Trox ou equivalente.</t>
  </si>
  <si>
    <t>Fornecimento de Grelhas indessável, tam. 625x325mm, com contramoldura, com furos nas abas. Anodizado. Referencia comercial Trox ou equivalente.</t>
  </si>
  <si>
    <t>Fornecimento de Grelhas tipo VAT, com aletas móveis vertical, tam. 325x225mm, com registro DG, furos nas abas, anodizado, registro/deflexão em aço. Referencia comercial Trox ou equivalente.</t>
  </si>
  <si>
    <t>Fornecimento de Grelhas tipo VAT, com aletas móveis vertical, tam. 425x225mm, com registro DG, furos nas abas, anodizado. Referencia comercial Trox ou equivalente.</t>
  </si>
  <si>
    <t>Fornecimento de Grelhas tipo VAT, com aletas móveis vertical, tam. 165x165mm, com registro DG, furos nas abas, anodizado. Referencia comercial Trox ou equivalente.</t>
  </si>
  <si>
    <t>Fornecimento de Grelhas tipo VAT, com aletas móveis vertical, tam. 525x225mm, com registro DG, furos nas abas, anodizado. Referencia comercial Trox ou equivalente.</t>
  </si>
  <si>
    <t>Fornecimento de Grelhas indessável, tam. 625x225mm, com contramoldura, com furos nas abas. Anodizado. Referencia comercial Trox ou equivalente.</t>
  </si>
  <si>
    <t>Instalação de Grelhas tipo VAT, com aletas móveis vertical, tam. 525x225mm, com registro DG, furos nas abas, anodizado. Referencia comercial Trox ou equivalente.</t>
  </si>
  <si>
    <t>Instalação de Tomada de ar externo, tam. 547x347mm, com filtro F711, com veneziana AWK, com registro AG, com furos nas abas, anodizado natural. Referência comercial Troz ou equivalente.</t>
  </si>
  <si>
    <t>Instalação de Grelhas tipo VAT, com aletas móveis vertical, tam. 165x165mm, com registro DG, furos nas abas, anodizado. Referencia comercial Trox ou equivalente.</t>
  </si>
  <si>
    <t>Instalação de Grelhas tipo VAT, com aletas móveis vertical, tam. 425x225mm, com registro DG, furos nas abas, anodizado. Referencia comercial Trox ou equivalente.</t>
  </si>
  <si>
    <t>Instalação de Tomada de ar externo, tam. 647x247mm, com filtro F711, com veneziana AWK, com registro AG, com furos nas abas, anodizado natural. Referência comercial Troz ou equivalente.</t>
  </si>
  <si>
    <t>Instalação de Grelhas tipo VAT, com aletas móveis vertical, tam. 325x225mm, com registro DG, furos nas abas, anodizado, registro/deflexão em aço. Referencia comercial Trox ou equivalente.</t>
  </si>
  <si>
    <t>Instalação de Grelhas tipo VAT, com aletas móveis vertical, tam. 225x225mm, com registro DG, furos nas abas, anodizado, registro/deflexão em aço. Referencia comercial Trox ou equivalente.</t>
  </si>
  <si>
    <t>Instalação de Grelhas indessável, tam. 625x325mm, com contramoldura, com furos nas abas. Anodizado. Referencia comercial Trox ou equivalente.</t>
  </si>
  <si>
    <t>Instalação de Grelhas indessável, tam. 625x225mm, com contramoldura, com furos nas abas. Anodizado. Referencia comercial Trox ou equivalente.</t>
  </si>
  <si>
    <t>Fornecimento e instalação de suportes metálicos para unidades condensadoras.</t>
  </si>
  <si>
    <t>Fornecimento e instalação de Tubulações de cobre de 1 1/8", com isolamento, incluindo suportes</t>
  </si>
  <si>
    <t>Fornecimento e instalação de Tubulações de cobre de 1/2", com isolamento, incluindo suportes.</t>
  </si>
  <si>
    <t>Fornecimento e instalação de Tubulações de cobre de 7/8", com isolamento, incluindo suportes.</t>
  </si>
  <si>
    <t>Fornecimento e instalação de Tubulações de cobre de 1/4", com isolamento, incluindo suportes.</t>
  </si>
  <si>
    <t>Fornecimento e instalação de Dutos de painéis de espuma rígida de poliisocianurato, pré-isolado com alumínio PIR-ALU, e = 20 mm, incluindo suportes.</t>
  </si>
  <si>
    <t>6.22</t>
  </si>
  <si>
    <t>6.23</t>
  </si>
  <si>
    <t>Fornecimento e instalação de pingadeira em chapa nº24, de aço galvanizado, pré pintado na cor preta, corte ~ 10cm e=0,5mm Detalhe T09</t>
  </si>
  <si>
    <t>Fornecimento e instalação de Rufo e Rufo de encosto em chapa nº24, de aço galvanizado, pré pintado na cor preta, corte ~ 45cm e=0,5mm. Detalhe T09 e T02</t>
  </si>
  <si>
    <t xml:space="preserve">Fornecimento e instalação de Bomba de recirculação. Ref. Rowa RW S150 330W ou equivalente. </t>
  </si>
  <si>
    <t xml:space="preserve">Instalação de reservatório de água, capacidade de 2500L em aço inox, para aquecimento de água, conforme projeto. Ref. Giacomet, mod. AAE/I-2500 ou equivalente. </t>
  </si>
  <si>
    <t xml:space="preserve">Fornecimento de reservatório de água, capacidade de 2500L em aço inox, para aquecimento de água, conforme projeto. Ref. Giacomet, mod. AAE/I-2500 ou equivalente. </t>
  </si>
  <si>
    <t xml:space="preserve">Instalação de Coletor Solar com 20 tubos a vácuo. Ref.  Komeco Kocs TV 20AP ou equivalente. </t>
  </si>
  <si>
    <t xml:space="preserve">Fornecimento de Coletor Solar com 20 tubos a vácuo. Ref.  Komeco Kocs TV 20AP ou equivalente. </t>
  </si>
  <si>
    <t xml:space="preserve">Elaboração de projeto de fabricação do painel de comando do Boiler, conforme especificações técnicas. </t>
  </si>
  <si>
    <t>Fornecimento e instalação de camada separadora de filme de polietileno 50 micras</t>
  </si>
  <si>
    <t>Junta de dilatação com tarucel, mastique elástico e EPS de 50 mm.</t>
  </si>
  <si>
    <t>Tampa de alumínio com 1 tomada 2P+T, 20 A, 250 V, para instalação no piso, compatível com caixa de passagem de embutir 4”x2”. Ref.: JNX (TPA003)</t>
  </si>
  <si>
    <t>Fornecimento e instalação de Caixa de passagem elétrica 3”x3”, de PVC autoextinguível, formato octogonal na cor amarela, com saídas para eletrodutos de 1/2"(20mm), 3/4" (25mm) e 1" (32mm) de diâmetro. Deve possuir reforço estrutural nas bordas, de acordo com a norma NBR 15.465. Ref.: Tigreflex ou similar técnico.</t>
  </si>
  <si>
    <t>Fornecimento e instalação de eletroduto flexível Sealtube 3/4". Inclui todos os acessórios, conexões, abertura e fechamento de rasgos em paredes ou drywall.</t>
  </si>
  <si>
    <t>21.3</t>
  </si>
  <si>
    <t>21.4</t>
  </si>
  <si>
    <t>21.6</t>
  </si>
  <si>
    <t>21.7</t>
  </si>
  <si>
    <t>21.8</t>
  </si>
  <si>
    <t>21.9</t>
  </si>
  <si>
    <t>21.10</t>
  </si>
  <si>
    <t>21.11</t>
  </si>
  <si>
    <t>21.12</t>
  </si>
  <si>
    <t>21.13</t>
  </si>
  <si>
    <t>21.14</t>
  </si>
  <si>
    <t>ILUMINAÇÃO, TOMADAS E INTERRUPTORES</t>
  </si>
  <si>
    <t>Conjunto modular para até 3 postos, na cor branca, compatível com caixa de passagem de embutir 4”x2”, composto de 1 suporte, 1 módulo interruptor bipolar, 1 módulo de tomada (2P+T; 10A; 250V) e 1 espelho. Todos os componentes do conjunto devem pertencer a mesma linha comercial do fabricante e estarem em concordância com as normas ABNT NBR 5410, NBR 14136 e NBR IEC 60669-2-1. Ref.: Pial Plus+ ou similar técnico.</t>
  </si>
  <si>
    <t>Conjunto modular para até 3 postos, na cor branca, compatível com caixa de passagem de embutir 4”x2”, composto de 1 suporte, 2 módulos de tomada (2P+T; 10A; 250V) e 1 espelho. Todos os componentes do conjunto devem pertencer a mesma linha comercial do fabricante e estarem em concordância com as normas ABNT NBR 5410, NBR 14136 e NBR IEC 60669-2-1. Ref.: Pial Plus+ ou similar técnico.</t>
  </si>
  <si>
    <t>Conjunto modular para até 3 postos, na cor branca, compatível com caixa de passagem de embutir 4”x2”, composto de 1 suporte, 1 módulo interruptor bipolar e 1 espelho. Todos os componentes do conjunto devem pertencer a mesma linha comercial do fabricante e estarem em concordância com as normas ABNT NBR 5410, NBR 14136 e NBR IEC 60669-2-1. Ref.: Pial Plus+ ou similar técnico.</t>
  </si>
  <si>
    <t>Conjunto modular para até 3 postos, na cor branca, compatível com caixa de passagem de embutir 4”x2”, composto de 1 suporte, 2 módulos interruptor bipolar e 1 espelho. Todos os componentes do conjunto devem pertencer a mesma linha comercial do fabricante e estarem em concordância com as normas ABNT NBR 5410, NBR 14136 e NBR IEC 60669-2-1. Ref.: Pial Plus+ ou similar técnico.</t>
  </si>
  <si>
    <t>Conjunto modular para até 3 postos, na cor branca, compatível com caixa de passagem de embutir 4”x2”, composto de 1 suporte, 1 módulo de tomada (2P+T; 20A; 250V) e 1 espelho. Todos os componentes do conjunto devem pertencer a mesma linha comercial do fabricante e estarem em concordância com as normas ABNT NBR 5410, NBR 14136 e NBR IEC 60669-2-1. Ref.: Pial Plus+</t>
  </si>
  <si>
    <t>Relé fotoelétrico, 220V, 50/60Hz, potência de até 1800 VA, operativo em temperaturas de -20°C a 70°C, corrente nominal de 10 A, ascendimento abaixo de 20 Lux, Ip 55, conforme NBR 5123. Ref.: Exatron ou similar técnico.</t>
  </si>
  <si>
    <t>Luminária LED, tipo spot, cor branca, potência 5W, tensão de entrada 220-240 V, 60 Hz, em conformidade com as Normas NBR 15221, NBR 16100 e NBR 16292. Ref.: Smart spot wi-fi LED +RGB ou similar técnico.</t>
  </si>
  <si>
    <t>Luminária LED, aproximadamente 325x325 mm, tipo plafon, montagem aparente, cor branca, potência 18 W, tensão de entrada 220-240 V, 60 Hz, temperatura de cor 4000 K, fluxo luminoso mínimo 1800 lm, IRC &gt;80. Em conformidade com as Normas NBR 15221, NBR 16100 e NBR 16292. Ref.: Ourolux. Cód 02908A  ou similar técnico.</t>
  </si>
  <si>
    <t>Luminária LED, 625x625 mm., tipo plafon, de embutir, cor branca, potência mínima 28 W, tensão de entrada 220-240 V, 60 Hz, temperatura de cor 4000 K, fluxo luminoso mínimo 3360 lm, IRC &gt;80. Em conformidade com as Normas NBR 15221, NBR 16100 e NBR 16292. Ref.: Avant ou similar técnico.</t>
  </si>
  <si>
    <t>Luminária LED, 600x600 mm, tipo plafon, montagem aparente, cor branca, potência mínima 28 W, tensão de entrada 220-240 V, 60 Hz, temperatura de cor 4000 K, fluxo luminoso mínimo 2820 lm, IRC &gt;80. Em conformidade com as Normas NBR 15221, NBR 16100 e NBR 16292. Ref.: Avant ou similar técnico.</t>
  </si>
  <si>
    <t>Luminária LED, tipo plafonier, cor branca, potência mínima 21 W, tensão de entrada 220-240 V, 60 Hz, temperatura de cor 4000 K, fluxo luminoso mínimo 2860 lm, IRC &gt;80. Em conformidade com as Normas NBR 15221, NBR 16100 e NBR 16292. Ref.: Stella STH20920BR ou similar técnico.</t>
  </si>
  <si>
    <t>Luminária LED, tipo espeto, cor preta, potência mínima 18,5 W, tensão de entrada 100-240 V, 60 Hz, temperatura de cor 3000 K, fluxo luminoso mínimo 1500 lm, IRC &gt;80, IP67 e em conformidade com as Normas NBR 15221, NBR 16100 e NBR 16292. Ref.: Stella 23756/30 ou similar técnico.</t>
  </si>
  <si>
    <t>QUADROS, PAINÉIS E TRANSFORMADORES</t>
  </si>
  <si>
    <t>Fornecimento deTransformador trifásico imerso em óleo vegetal, montado em pedestal, com potência mínima de 225kVA e tensão de entrada/saída de 13.8kV/220V/60Hz, conforme especificação técnica 3832-20-J7890-E, item 3.3. Ref.: Romagnole ou similar técnico.</t>
  </si>
  <si>
    <t>Instalação de Transformador trifásico imerso em óleo vegetal, montado em pedestal, com potência mínima de 225kVA e tensão de entrada/saída de 13.8kV/220V/60Hz, conforme especificação técnica 3832-20-J7890-E, item 3.3. Ref.: Romagnole ou similar técnico.</t>
  </si>
  <si>
    <t>Comissionamento do sistema, incluindo inspeções, testes e ensaio de disponibilidade</t>
  </si>
  <si>
    <r>
      <t>Câmera IP fixa, tipo Bullet, conforme Especificação Técnica 6024-20-J7925-E, item 4.1.1. Ref.: BOSCH DINION lP 3000 lR ou similar técnico</t>
    </r>
    <r>
      <rPr>
        <sz val="11"/>
        <color rgb="FF000000"/>
        <rFont val="Swis721 Lt BT"/>
        <family val="2"/>
      </rPr>
      <t>.</t>
    </r>
  </si>
  <si>
    <t>Câmera IP fixa, tipo Box, conforme Especificação Técnica 6024-20-J7925-E, item 4.1.2. Ref.: BOSCH DINION lP starlight 6000 HD + BOSCH UHO-POEI0 ou similar técnico.</t>
  </si>
  <si>
    <t>Cartão de memória, capacidade de armazenamento 32 GB,conforme Especificação Técnica 6024-20-J7925-E, item 4.1.3. Ref.: SanDisk Extreme Pro ou similar técnico.</t>
  </si>
  <si>
    <t>Leitora de cartões/crachás de proximidade, conforme Especificação Técnica 6024-20-J7925-E, item 4.2.1. Ref.: HID Signo Readers 20 ou similar técnico.</t>
  </si>
  <si>
    <t>Módulo de controle inteligente, conforme Especificação Técnica 6024-20-J7925-E, item 4.2.2. Ref.: Mercury LP1502 ou similar técnico.</t>
  </si>
  <si>
    <t>Sensor magnético, conforme item 4.2.3 da Especificação Técnica 6024-DC-J7925-E. Ref.: Honeywell XTP 960 ou similar técnico.</t>
  </si>
  <si>
    <t>Botão de pulso, conforme item 4.2.4 da Especificação Técnica 6024-DC-J7925-E. Ref.: Schneider Electric Harmony XB7 ou similar técnico.</t>
  </si>
  <si>
    <t>Mola hidráulica aérea, conforme item 4.2.5 da Especificação Técnica 6024-DC-J7925-E. Ref.: Yale 2234 ou similar técnico.</t>
  </si>
  <si>
    <t>Fechadura elétrica, conforme item 4.2.6 da Especificação Técnica 6024-DC-J7925-E. Ref.: HES 5200C ou similar técnico.</t>
  </si>
  <si>
    <t>Cabo para transmissão de dados, para controle de acesso, conforme item 4.2.7 da Especificação Técnica 6024-20-J7925. Ref.: Honeywell Genisis Series ou similar técnico.</t>
  </si>
  <si>
    <t>Cabo de potência, formado por fios de cobre eletrolítico, têmpera mole, encordoamento classe 5, de seção nominal 3X1,5 mm². Formação multipolar flexível. Classe de isolamento 0,6/1kV, isolação de composto termofixo HEPR 90°C e cobertura em composto termoplástico não halogenado, conforme as normas NBR 13248, NBR 13570 e NBR 5410. Referência Prysmian Afumex ou similar técnico.</t>
  </si>
  <si>
    <t>Switch padrão industrial conforme item 4.4.1 da Especificação Técnica 6024-20-J7925-E. Ref.: Cisco IE 1000-8P2S-LM ou similar técnico.</t>
  </si>
  <si>
    <t>Fonte de Alimentação para Switch, conforme item 4.4.2 da Especificação Técnica 6024-20-J7925-E. Ref.: Cisco PWR-IE240W-PCAC-L ou similar técnico.</t>
  </si>
  <si>
    <t>Módulo SFP 1000BASE-LX/LH, 1310nm, conforme item 4.4.3 da Especificação Técnica 6024-20-J7925-E. Ref.: CISCO.</t>
  </si>
  <si>
    <t>Módulo SFP 1000BASE-LX/LH Rugged, 1310nm, conforme item 4.4.3 da Especificação Técnica 6024-20-J7925-E. Ref.: CISCO.</t>
  </si>
  <si>
    <t>BEO/DIO para montagem em trilho padrão DIN, conforme item 4.4.4 da Especificação Técnica 6024-20-J7925-E. Ref.: Furukawa - 16P ou similar técnico.</t>
  </si>
  <si>
    <t>Patch Panel para montagem em trilho padrão DIN, conforme item 4.4.5 da Especificação Técnica 6024-20-J7925-E. Ref.: Furukawa - 8P ou similar técnico.</t>
  </si>
  <si>
    <t>Cabo óptico dielétrico com fibra monomodo (SM), formado por 4 fibras ópticas, conforme item 4.4.6 da Especificação Técnica 6024-20-J7925-E</t>
  </si>
  <si>
    <t>Cabo para transmissão de dados, CAT.6A, blindado, conforme item 4.4.7 da Especificação Técnica 6024-20-J7925-E</t>
  </si>
  <si>
    <t>Licenças de software, conforme item 4.5 da Especificação Técnica 6024-20-J7925-E.</t>
  </si>
  <si>
    <t>Escavação mecanizada de solos moles ou cascalho, até 1,5 metros de profundidade</t>
  </si>
  <si>
    <t>Escavação mecanizada de solos moles ou cascalho, maior que 1,5 metros até 3,0 metros de profundidade</t>
  </si>
  <si>
    <t>Escavação mecanizada de solos moles ou cascalho, maior que 3,0 metros até 4,5 metros de profundidade</t>
  </si>
  <si>
    <t>Escoramento metálico descontínuo - incluso mobilização e desmobilização</t>
  </si>
  <si>
    <t>Escoramento metálico contínuo - incluso mobilização e desmobilização</t>
  </si>
  <si>
    <t>Argamassa de grouteamento com SIKAGROUT ou equivalente</t>
  </si>
  <si>
    <t>Fornecimento, jateamento, pintura e montagem de estrutura metálica em geral, de acordo com os projetos, incluindo fixações e inspeção de solda (Principais itens: B07/1, B07/2)</t>
  </si>
  <si>
    <t>Geotêxtil como camada de berço e/ou
amortecimento para proteção a esforço
contundente em manta butílica, EDPM e PVC, 300 gr/m2</t>
  </si>
  <si>
    <t>Fornecimento argamassa de regularização desempenada sem impermeabilizante, traço 1:3</t>
  </si>
  <si>
    <t>Junta serrada e Junta de Construção - preenchida com sika flex ou equivalente (largura 6mm e profundidade de 30 mm)</t>
  </si>
  <si>
    <t>Fornecimento e instalação de barras de transferência, aço CA-25, diâmentro 10mm, comprimento 60cm, incluindo corte e montagem</t>
  </si>
  <si>
    <t>Container para depósito de materiais ou ferramentas, área mínima de 13,80m²</t>
  </si>
  <si>
    <t>Container para escritório, com instalações sanitárias, área mínima de 13,80m²</t>
  </si>
  <si>
    <t>Container para sanitários e vestiários, incluso instalações elétricas e hidrossanitárias, com área mínima de 13,80m²</t>
  </si>
  <si>
    <t>Desmonte de blocos de rocha com argamassa expansiva, incluindo perfuração</t>
  </si>
  <si>
    <t>6.24</t>
  </si>
  <si>
    <t>Fornecimento e instalação de camada separadora de filme de polietileno 200 micras</t>
  </si>
  <si>
    <t>Fornecimento e instalação de Sub-base de brita graduada diametro &lt; 19mm, CBR&gt;20%</t>
  </si>
  <si>
    <t>12.22</t>
  </si>
  <si>
    <t>12.23</t>
  </si>
  <si>
    <t>12.24</t>
  </si>
  <si>
    <t>L01/1 - Fornecimento e instalação de duas demãos (Piso e Parede) de Revestimiento Impermeavel semi-flexivel bicomponente Descal - 2C ou equivalente</t>
  </si>
  <si>
    <t>Fornecimento e instalação de guia de concreto pré-moldada (h=30cm x 12 cm)</t>
  </si>
  <si>
    <t xml:space="preserve">K18/1, K18/2, K18/3 - Fornecimento e instalação de prateleira de granito, cor preto são gabirel e=3cm, conforme projeto. </t>
  </si>
  <si>
    <t>A01/1 - Fornecimento e instalação de Porcelanato 90 x 90 cm, retificado, cor cinza. Linha Superquadra Concreto, Portobello ou equivalente. (A01/1)</t>
  </si>
  <si>
    <t xml:space="preserve">A04/1 - Fornecimento e instalação de Piso em concreto (paver intertravado), formato retangular 10x20x08 cm - 180Kg/m², na cor terracota. </t>
  </si>
  <si>
    <t xml:space="preserve">H01/1 - Fornecimento e instalação de rodapé em porcelanato, altura 10cm, cor cinza. Ref. Mód. Superquadra concreto, Portobello ou equivalente. </t>
  </si>
  <si>
    <t xml:space="preserve">H02/01 - Fornecimento e instalação de rodapé de madeira de carvalho e=1/2, altura 3" ou equivalente. </t>
  </si>
  <si>
    <t>Fornecimento e instalação de soleira em granito preto são gabriel, espessura 2 cm</t>
  </si>
  <si>
    <t>Perfil separador de piso em alumínio h=15mm. Ref. Atrim ou equivalente. Detalhe 1 e 2 (3832-DC-J7800)</t>
  </si>
  <si>
    <t>Perfil L 12x12mm para acabamento de piso em inox. Ref. Atrim ou equivalente. Detalhe 10 (3832-DC-J7799)</t>
  </si>
  <si>
    <t xml:space="preserve">F01/1 - Chapisco com aditivo impermeabilizante hidrófugo inorgânico para parede interna ou externa, traço 1:3, e=5mm. Ref. Sika-1 ou equivalente. </t>
  </si>
  <si>
    <t xml:space="preserve">F03/1 - Fornecimento e aplicação de Emassamento de parede interna com massa corrida à base de PVA com duas demãos, para pintura látex </t>
  </si>
  <si>
    <t xml:space="preserve">F04/1 - Fornecimento e aplicação de Emassamento de parede com massa acrílica com duas demãos, para pintura látex </t>
  </si>
  <si>
    <t>F05/1 - Fornecimento e instalação de revestimento cerâmico retificado, cor Bora Bora, mod. Terralma Natbold 0,09x0,37 m, Portobello ou equivalente.</t>
  </si>
  <si>
    <t>F05/2 - Fornecimento e instalação de revestimento cerâmico retificado, cor Jalapão, mod. Terralma Natbold 0,09x0,37 m, Portobello ou equivalente.</t>
  </si>
  <si>
    <t>F05/3 - Fornecimento e instalação de revestimento cerâmico retificado, cor Antartida 30x60  Portobello ou equivalente.</t>
  </si>
  <si>
    <t xml:space="preserve">F06/1 - Fornecimento e aplicação de revestimento exterior com aparecência de concreto (cimento queimado). Ref. Sika PortoKoll cimento queimado, Sika ou equivalente. </t>
  </si>
  <si>
    <t>F07/1 Fornecimento e aplicação de silicone líquido concentrado hidrofugante Sika Silicone ou equivalente.</t>
  </si>
  <si>
    <t xml:space="preserve">J01/1 - J01/2 - J01/3 - Fornecimento e aplicação de Pintura com tinta látex acrílica em parede e teto,  cor conforme projeto, com duas demãos, sem massa corrida. Ref. Suvinil ou equivalente. </t>
  </si>
  <si>
    <t xml:space="preserve">J03/1 - Fornecimento e aplicação de Fundo selador acrílico, aplicação manual em parede, uma demão. </t>
  </si>
  <si>
    <t>J03/1-A - Fornecimento e aplicação de Fundo selador para Drywall e Gesso. Ref. Suvinil ou equivalente.</t>
  </si>
  <si>
    <t>Fornecimento e aplicação de pintura asfáltica, duas demãos, Igol 2 ou similar.</t>
  </si>
  <si>
    <t>B05/1 - B05/2 - B05/3 - B05/4 - B06/1 - B06/2 - D01/1 - Fornecimento e instalação de esquadrias externas do tipo pele de vidro da linha atlanta da Belmetal ou equivalente, cor preto, com vidro laminado 5+5mm incolor, incluindo todos os acessórios necessários e vedações, puxadores, fechadura (I01/1 e I01/2),  freio hidráulico (I04/1) e sensor de abertura (I05/1), com modulações e dimensões de acordo com o projeto e especificações técnicas.</t>
  </si>
  <si>
    <t xml:space="preserve">D02/1 - Fornecimento e instalação de Porta de 0,80 x2,10m composta por marco, contramarco  perfis de alumínio com pintura eletrostática na cor branca, com conjunto de fechadura para alumínio linha clássica. Ref.: 30025 - 3200 da marca STAM ou similar técnico, incluindo ferragens, completa.  </t>
  </si>
  <si>
    <t xml:space="preserve">D02/2 - Fornecimento e instalação de Porta de 0,80x2,10m composta por marco, contramarco e perfis de alumínio com pintura eletrostática na cor branco com conjunto de trava eletromagnética e sensor de abertura, incluindo ferragens, completa. </t>
  </si>
  <si>
    <t xml:space="preserve">D03/1 - Fornecimento e instalação de Porta de 0,90x2,10m composta por marco, contramarco e perfis de alumínio com pintura eletrostática na cor preto, com cojunto de fechadura, dobradiças para alumínio linha clássica, completa. Ref.: 30025-3200 da marca STAM ou equivalente técnico, incluindo ferragens. </t>
  </si>
  <si>
    <t xml:space="preserve">D03/02 - Fornecimento e instalação de Porta de 0,90x2,10m composta por marco, contramarco e perfis de alumínio com pintura eletrostática na cor branca, com cojunto de fechadura, dobradiça para alumínio linha clássica, completa. Ref.: 30025-3200 da marca STAM ou equivalente técnico, incluindo ferragens. </t>
  </si>
  <si>
    <t>D03/03 - Fornecimento e instalação de Porta de 0,90x2,10m composta por marco, contramarco e perfis de alumínio com pintura eletrostática na cor branca com conjunto de fechadura, dobradiça para alumínio linha clássica. Ref.: 30025 - 3200 da marca STAM ou equivalente técnico e com aletas de ventilação com pintura eletrostática na cor branca com as dimensões 600x200mm, braço hidráulico e barra anti-pânico.</t>
  </si>
  <si>
    <t>D03/4 - Fornecimento e instalação de Porta de 0,90x2,10m composta por marco, contramarco e perfis de alumínio com pintura eletrostática na cor branca com conjunto de fechadura, dobradiças para alumínio linha clássica, completa. Ref.: 30025 - 3200 da marca STAM ou equivalente técnico e com aletas de ventilação com pintura eletrostática na cor branca com as dimensões 600x300mm, braço hidráulico e barra anti-pânico.</t>
  </si>
  <si>
    <t xml:space="preserve">D04/1 - Fornecimento e instalação de Porta 0,60x2,00m, tipo abrir, com marco e estrutura de alumínio, folha tipo veneziana, com pintura eletrostática, com preta, conjunto de fechadura para abertura (abre e fecha I01/3) em alumínio, incluindo ferragens. </t>
  </si>
  <si>
    <t xml:space="preserve">D05/1 - Fornecimento e instalação de Porta 0,90x1,60m, tipo abrir, com marco e estrutura de alumínio, folha tipo veneziana, com pintura eletrostática, com preta, conjunto de fechadura, Ref.: 30025 - 3200 da marca STAM ou equivalente para abertura em alumínio, incluíndo ferragens. </t>
  </si>
  <si>
    <t xml:space="preserve">D06/1 - Fornecimento e instalação de Porta 2,10x2,50m, tipo abrir, com marco e estrutura de alumínio, folha tipo veneziana, com pintura eletrostática, com preta, conjunto de fechadura, Ref.: 30025 - 3200 da marca STAM ou equivalente para abertura em alumínio, incluindo ferragens. </t>
  </si>
  <si>
    <t xml:space="preserve">D07/1 - Fornecimento e instalação de Porta 0,40x1,15m, tipo abrir, com marco e estrutura de alumínio, folha tipo veneziana, com pintura eletrostática, com preta, conjunto de fechadura para abertura em alumínio, incluindo ferragens. </t>
  </si>
  <si>
    <t xml:space="preserve">D08/1 - Fornecimento e instalação de Janela 0,60x2,10m combinado com folhas fixas e maxim ar, vidro incolor 8mm, perfis em alumínio na cor preta, incluindo ferragens. </t>
  </si>
  <si>
    <t xml:space="preserve">D08/2 - Fornecimento e instalação de Janela 0,60x2,10m combinado com folhas fixas e maxim ar, vidro jateado incolor 8mm, perfis em alumínio na cor preta, com grelha de ventilação, incluindo ferragens. </t>
  </si>
  <si>
    <t xml:space="preserve">D08/3 - Fornecimento e instalação de Janela 0,60x2,10m combinao com folhas fixas e maxim ar, vidro 8mm incolor jateado, perfis em alumínio na cor preta, incluindo ferragens. </t>
  </si>
  <si>
    <t>D09/1 - Fornecimento e instalação de Janela 0,60x0,60m maxim ar, vidro 8mm incolor, perfis em alumínio na cor preta, incluindo ferragens.</t>
  </si>
  <si>
    <t xml:space="preserve">D10/1 - Fornecimento e instalação de Janela 1,80x0,60m de correr, vidro 8mm incolor, perfis em alumínio na cor preta, incluindo ferragens. </t>
  </si>
  <si>
    <t xml:space="preserve">D11/1 - Fornecimento e instalação de Janela 3,20x1,10m de correr, vidro 8mm incolor, perfis em alumínio na cor preta, incluindo ferragens. </t>
  </si>
  <si>
    <t xml:space="preserve">B04/1 e B04/2 - Fornecimento e instalação de Divisórias em granito preto são gabriel e=3cm, conforme projeto. </t>
  </si>
  <si>
    <t>Fornecimento e instalação de caixa d'água de polietileno 5000L. Ref. Tigre ou equivalente, incluindo boia e acessórios.</t>
  </si>
  <si>
    <t xml:space="preserve">Extintor de pó químico ABC, portátil, capacidade extintora mínima 2:A - 20:BC, carga 6 Kg., com suportes de fixação galvanizados para parede ou piso, conforme documentos 3832-DC-J7885-E e 3832-20-J7880-E. Ref.: Kidde ou similar técnico. </t>
  </si>
  <si>
    <t xml:space="preserve">Extintor de CO2, portátil, capacidade extintora mínima 5:BC, carga 6 Kg., com suportes de fixação galvanizados para parede ou piso, conforme documentos 3832-DC-J7885-E e 3832-20-J7880-E. Ref.: Kidde ou similar técnico. </t>
  </si>
  <si>
    <t>Detector de temperatura termovelocimétrico, conforme Especificação Técnica 3832-20-J7880-E, capítulo 6.</t>
  </si>
  <si>
    <t>Detector inteligente óptico de fumaça e calor, endereçável conforme Especificação Técnica 3832-20-J7880-E, capítulo 6.</t>
  </si>
  <si>
    <t>Acionador manual, conforme Especificação Técnica 3832-20-J7880-E, capítulo 6.</t>
  </si>
  <si>
    <t>Sinalizador áudio/visual, conforme Especificação Técnica 3832-20-J7880-E, capítulo 6.</t>
  </si>
  <si>
    <t>Anunciadores remotos, conforme Especificação Técnica 3832-20-J7880-E, capítulo 6.</t>
  </si>
  <si>
    <t>Cabo de controle, tipo FPL, formado por fios de cobre eletrolítico, têmpera mole, encordoamento classe 1, de seção nominal 1 mm², formação multipolar 2X1, classe de isolamento 0,3 kV, isolação de Polipropileno e cobertura em composto termoplástico não halogenado, cor vermelho, certificação sob o padrão "UL 1424 POWER-LIMITED FIRE-ALARM CABLE". Ref.: Honeywell GENESIS ou similar técnico.</t>
  </si>
  <si>
    <t>Cabo de potência, formado por fios de cobre eletrolítico, têmpera mole, encordoamento classe 5, de seção nominal 1,5 mm². Formação unipolar flexível. Classe de isolamento 0,6/1kV, isolação de composto termofixo HEPR 90°C e cobertura em composto termoplástico não halogenado, conforme ABNT NBR NM 247-5 e NBR 5410. Ref.: Prysmian Afumex ou similar técnico.</t>
  </si>
  <si>
    <t>Cabo para transmissão de dados, tipo RS-485, formado por fios de cobre eletrolítico estanhado, com blindagem geral de fita de alumínio e malha de cobre estanhado (90%), de seção nominal 24AWG (7X32), formação multipolar 2X1 (par trançado), classe de isolamento 0,3 kV, isolação de Polietileno e cobertura em composto termoplástico não halogenado. Ref.: BELDEN 9841 ou similar técnico.</t>
  </si>
  <si>
    <t>Tirante de aço carbono, com galvanização por imersão a quente, rosca total, diâmetro nominal M10 e passo 1,50 mm. em barras de 3.000 mm. Ref.: BELENUS ou similar técnico.</t>
  </si>
  <si>
    <t>19.3</t>
  </si>
  <si>
    <t>19.4</t>
  </si>
  <si>
    <t>19.5</t>
  </si>
  <si>
    <t>19.6</t>
  </si>
  <si>
    <t>19.7</t>
  </si>
  <si>
    <t>Fornecimento e instalação de guia e sarjeta de concreto moldada in loco</t>
  </si>
  <si>
    <t>Fornecimento e instalação de Caixa de derivação fixa, condulete de qualquer tipo , fabricada em liga de alumínio fundido, rosca NPT, formato retangular, com tampa e junta vedadora de Neoprene (CR), parafusos de fixação da tampa em aço inox, grau de proteção IP65, categoria 5, com pintura eletrostática em poliéster de alta resistência à corrosão química, mecânica e à exposição UV, na cor Cinza Munsell N6,5, diâmetro nominal 25 mm (1”)</t>
  </si>
  <si>
    <t>Fornecimento e instalação de Caixa de derivação fixa, condulete de qualquer tipo, fabricada em liga de alumínio fundido, rosca NPT, formato retangular, com tampa e junta vedadora de Neoprene (CR), parafusos de fixação da tampa em aço inox, grau de proteção IP65, categoria 5, com pintura eletrostática em poliéster de alta resistência à corrosão química, mecânica e à exposição UV, na cor Cinza Munsell N6,5, diâmetro nominal 20 mm (3/4”)</t>
  </si>
  <si>
    <t>22.3</t>
  </si>
  <si>
    <t>22.4</t>
  </si>
  <si>
    <t>22.5</t>
  </si>
  <si>
    <t>Fornecimento de Painel elétrico metálico TSB-01, com todos os equipamentos necessários a sua instalação e características conforme indicado no diagrama unifilar do desenho e memorial de especificações 3832-LM-J7890-E .</t>
  </si>
  <si>
    <t>Fornecimento de Painel elétrico metálico TSB-02, com todos os equipamentos necessários a sua instalação e características conforme indicado no diagrama unifilar do desenho e memorial de especificações 3832-LM-J7890-E.</t>
  </si>
  <si>
    <t>Fornecimento de Painel elétrico metálico TSAA-01, com todos os equipamentos necessários a sua instalação e características conforme indicado no diagrama trifilar do desenho e memorial de especificações 3832-LM-J7890-E</t>
  </si>
  <si>
    <t>Fornecimento de Painel elétrico metálico TSAA-02, com todos os equipamentos necessários a sua instalação e características conforme indicado no diagrama trifilar do desenho e memorial de especificações 3832-LM-J7890-E</t>
  </si>
  <si>
    <t>Fornecimento de Painel metálico TFCB para Força e Controle da Caldeira a ser instalado na sala de Reservatório de Tanques e Calentador, seguir design do fabricante e Especificação Técnica 3832-20-J890-E.</t>
  </si>
  <si>
    <t>Instalação de Painel elétrico metálico TSB-01, com todos os equipamentos necessários a sua instalação e características conforme indicado no diagrama unifilar do desenho e memorial de especificações 3832-LM-J7890-E .</t>
  </si>
  <si>
    <t>Instalação de Painel elétrico metálico TSB-02, com todos os equipamentos necessários a sua instalação e características conforme indicado no diagrama unifilar do desenho e memorial de especificações 3832-LM-J7890-E.</t>
  </si>
  <si>
    <t>Instalação de Painel elétrico metálico TSAA-01, com todos os equipamentos necessários a sua instalação e características conforme indicado no diagrama trifilar do desenho e memorial de especificações 3832-LM-J7890-E</t>
  </si>
  <si>
    <t>Instalação de Painel elétrico metálico TSAA-02, com todos os equipamentos necessários a sua instalação e características conforme indicado no diagrama trifilar do desenho e memorial de especificações 3832-LM-J7890-E</t>
  </si>
  <si>
    <t>Instalação de Painel metálico TFCB para Força e Controle da Caldeira a ser instalado na sala de Reservatório de Tanques e Calentador, seguir design do fabricante e Especificação Técnica 3832-20-J890-E.</t>
  </si>
  <si>
    <t>22.6</t>
  </si>
  <si>
    <t>22.7</t>
  </si>
  <si>
    <t>22.8</t>
  </si>
  <si>
    <t>22.9</t>
  </si>
  <si>
    <t>22.10</t>
  </si>
  <si>
    <t>22.11</t>
  </si>
  <si>
    <t>22.12</t>
  </si>
  <si>
    <t>22.13</t>
  </si>
  <si>
    <t>Rack de parede padrão 19" de 16U, conforme Especificação Técnica 3832-20-J7920-E, item 4.1.1</t>
  </si>
  <si>
    <t>Cabo para transmissão de dados, F/UTP, CAT.6, conforme Especificação Técnica 3832-20-J7920-E, item 4.1.3.</t>
  </si>
  <si>
    <t>Conector fêmea RJ-45, Cat.6, padrão de montagem T568A e T568B, compatível com cabo U/UTP, conforme Especificação Técnica 3832-20-J7920-E, item 4.1.4.</t>
  </si>
  <si>
    <t>Patch Cord, CAT.6, F/UTP, formado por fios de cobre eletrolítico, flexível, cobertura de Poliolefina ou Polietileno, conforme Especificação Técnica 3832-20-J7920-E, item 4.1.5.</t>
  </si>
  <si>
    <t>Patch Panel, 24 portas, CAT.6, conforme Especificação Técnica 3832-20-J7920-E, item 4.1.6.</t>
  </si>
  <si>
    <t>Bastidor óptico (BEO/DIO), conforme Especificação Técnica 3832-20-J7920-E, item 4.1.7.</t>
  </si>
  <si>
    <t>Organizador de cabos horizontal padrão 19" de 1U, conforme Especificação Técnica 3832-20-J7920-E, item 4.1.15.</t>
  </si>
  <si>
    <t>Cordão óptico monomodo (SM), pré-conectorizado e testado em laboratório certificado, com conectores LC/PC-LC/PC em ambas as extremidades, conforme Especificação Técnica 3832-20-J7920-E, item 4.1.8.</t>
  </si>
  <si>
    <t>Cabo óptico dielétrico com fibra monomodo (SM), formado por 12 fibras ópticas, conforme Especificação Técnica 3832-20-J7920-E, item 4.1.9.</t>
  </si>
  <si>
    <t>Caixa de passagem quadrada, fabricada em liga de alumínio, tampa fixada ao corpo por parafusos de aço bi cromatizado, com junta de vedação redonda de borracha, grau de proteção IP65, dimensões 100 mm. (L) / 100 mm. (A) / 63 mm (P). Ref.: Daisa ou similar técnico.</t>
  </si>
  <si>
    <t>Caixa de passagem quadrada, fabricada em liga de alumínio, tampa fixada ao corpo por parafusos de aço bi cromatizado, com junta de vedação redonda de borracha, grau de proteção IP65, dimensões 300 mm. (L) / 300 mm. (A) / 120 mm (P). Ref.: Daisa ou similar técnico.</t>
  </si>
  <si>
    <t>Conjunto modular para até 3 postos, na cor branca, compatível com caixa de passagem de embutir 4”x2”, composto de 1 suporte e 1 espelho cego. Todos os componentes do conjunto devem pertencer a mesma linha comercial do fabricante e estarem em concordância com as normas ABNT NBR 5410, NBR 14136 e NBR IEC 60669-2-1. Ref.: Pial Plus+ ou similar técnico.</t>
  </si>
  <si>
    <t>Conjunto modular para até 3 postos, na cor branca, compatível com caixa de passagem de embutir 4”x2”, composto de 1 suporte, 2 módulos RJ-45 (Cat.6) e 1 espelho. Todos os componentes do conjunto devem pertencer a mesma linha comercial do fabricante e estarem em concordância com as normas ABNT NBR 5410, NBR 14136 e NBR IEC 60669-2-1. Ref.: Pial Plus+ ou similar técnico.</t>
  </si>
  <si>
    <t>PDU de 5 tomadas 2P+T, protegidas com fusível, com estrutura em aço galvanizado, com fusível ou disjuntor para proteção contra curto-circuito, sobrecarga e descargas elétricas classe III, corrente nominal 20 A., compatível para fixação em trilhos de 19”, com 1U de altura. Ref.: ALGcom ou similar técnico.</t>
  </si>
  <si>
    <t>Conector terminal para eletroduto metálico flexível, tipo macho giratório, zincado, para ser fixado na extremidade do eletroduto flexível, com plena vedação, diâmetro nominal 25 mm., com rosca NPT, conforme ABNT NBR-5597. Ref.: Elecon ou similar técnico.</t>
  </si>
  <si>
    <t>Alto-falante de teto, para embutir, conforme Especificação Técnica 3832-20-J7920-E, item 5.2.2.</t>
  </si>
  <si>
    <t>Amplificador de potência configurável, conforme Especificação Técnica 3832-20-J7920-E, item 5.2.1.</t>
  </si>
  <si>
    <t>Pré-amplificador para música, sem fio, conforme Especificação Técnica 3832-20-J7920-E, item 5.2.3.</t>
  </si>
  <si>
    <t>Cabo de comunicação, formado por fios de cobre eletrolítico estanhado, com blindagem geral de fita de alumínio e malha de cobre estanhado (90%), de seção nominal 2x2x0,8mm²., formação multipolar, classe de isolamento 0,1 kV, isolação em Polietileno e cobertura em composto termoplástico não halogenado, conforme Normas IEC 60227 e IEC 61156. Ref.:  Thomann JY (ST) Y ou similar técnico.</t>
  </si>
  <si>
    <t>Switch de rede CISCO catalyst 9200 - 24 P 1G 30W full PoE+; Network Essentials; C9200 Cisco DNA Essentials 24-port 5 yer term licence; Catalyst 9200 4 x 1G network module; PWR-C6-600WAC; cabo para fonte com conector C14; Cisco Smart Net (3y).</t>
  </si>
  <si>
    <t>Módulo SFP CISCO GLC-LH-SMD=</t>
  </si>
  <si>
    <t>Telefone IP - com licienças - SIP Standard, compatível com SIP@NETServer - Referência comercial MITEL 6920 ou similar técnico.</t>
  </si>
  <si>
    <t xml:space="preserve">Móvel de cozinha superior. Consta de vários módulos conforme o design. Construído com placas de madeira MDF, espessura de 15mm, com revestimento melamínico texturizado, cor MAXI BRANCO. Laminado em todas as bordas com fitas de PVC, cor idem. Prateleiras internas, construídas com placas de madeira MDF, revestidas com melamínico, cor MAXI BRANCO, espessura de 15mm, fixadas ao corpo por suportes especiais de alta resistência. As portas construídas com placas de madeira MDF cor GRAFITE, revestidas com melamínico, textura super fosca com toque aveludado, espessura de 18mm, com dobradiças e calços de procedência italiana, fabricados em aço e revestidos com banho de níquel, abertura máxima de 110° para as portas ajustáveis em sentido transversal e longitudinal. Marca da placa de referência Guararapes. </t>
  </si>
  <si>
    <t>M03/1 - Fornecimento e instalação de Mesa retangular, conforme projeto. Confeccionado em estrutura metálica, tampo da mesa com bandeja metálica e placa de madeira MDF cor IMBUIA, revestimento melamínico, textura Deep Wood, acabamento supernatural de madeira escovada e ligeiramente lixada com poros, toque suave, com interferência sutil de micro relevos, 25mm de espessura. Dimensão: 2600 (largura) x 100 (largura) x 750 mm (altura)</t>
  </si>
  <si>
    <t xml:space="preserve">M02/4 - Mesa com móvel baixo. Constituídos por placas de madeira MDF, espessura 15mm, com revestimento melamínico texturizado, cor AREIA, textura super fosca com toque aveludado, com laminado em todas as bordas com cinta de PVC, mesma cor. Estantes internas, constituída em placas de madeira MDF, revestimento melamínico, cor AREIA, espessura 15mm, fixado ao corpo por suportes especiais de alta  resistência. As portas construídas com placas de madeira MDF na cor GRAFITE, textura fosca, super fosca com toque aveludado, espessura de 18mm, com dobradiças e calços de procedência italiana, fabricação em aço e recoberto com banho de níquel, abertura máxima de 110º pra as portas reguláveis no sentido transversal e longitudinal. Referência placas Guararapes ou equivalente. </t>
  </si>
  <si>
    <t xml:space="preserve">M02/5 - Estante alta. Constituída por placas de madeira MDF, espessura 18mm, com revestimento melamínico texturizado, cor AREIA, textura super fosca com toque aveludado, laminado em todos as bordas com cintas de PVC, mesma cor. Estantes internas, construídas com placas de madeira MDF, revestimento melamínico, cor AREIA, espessura 18mm, fixado ao corpo com suportes especiais de alta resistência. Os fechamentos lateriais, inferiores e superiores, executadas com placa dupla de madeira MDF cor GRAFITE, textura fosca, super fosca com toque aveludado, espessura 18mm. Ref. placas Guararapes ou equivalente. </t>
  </si>
  <si>
    <t xml:space="preserve">M02/6 - Estante alta. Constituída por placas de madera MDF, espessura 18mm, com revestimento melamínico texturizado, cor AREIA, textura super fosca com toque aveludado, laminado em todos as bordas com cintas de PVC, mesma cor. Estantes internas, construídas com placas de madeira MDF, revestimento melamínico, cor AREIA, espessura 18mm, fixado ao corpo com suportes especiais de alta resistência. Os fechamentos lateriais, inferiores e superiores, executadas com placa dupla de madeira MDF cor GRAFITE, textura fosca, super fosca com toque aveludado, espessura 18mm. Ref. placas Guararapes ou equivalente. </t>
  </si>
  <si>
    <t xml:space="preserve">M02/7 - Quadro de avisos. Quadro de cortiça 840x600mm, com marco de alumínio semelhante a madeira, base em madeira multilaminada 15mm.  </t>
  </si>
  <si>
    <t>M02/8 - Escritório. Contruído com placas de madeira MDF, espessura 15mm, com revestimento melamínico textuizado, cor AREIA, textura super fosca com toque aveludado, laminado em todos as bordas com cinta de PVC, na mesma cor. A gaveta com corrediças metálicas e roldanas (sistema standart), construídos com placas de madeira MDF, revestimento melamínico, cor AREIA, espessura 15mm. As tampas e laterais construídas com o dobro da placa de MDF na cor GRAFITE, textura fosca, super fosco com toque aveludado, espessura 18mm, com dobradiças e calços de procedência italiana, fabricado em aço e recoberto com banho de níquel. Ref. placas Guararapes ou equivalente. .</t>
  </si>
  <si>
    <t xml:space="preserve">M02/9 - Estante alta. Constituída por placas de madera MDF, espessura 18mm, com revestimento melamínico texturizado, cor AREIA, textura super fosca com toque aveludado, laminado em todos as bordas com cintas de PVC, mesma cor. Estantes internas, construídas com placas de madeira MDF, revestimento melamínico, cor AREIA, espessura 18mm, fixado ao corpo com suportes especiais de alta resistência. Os fechamentos lateriais, inferiores e superiores, executadas com placa dupla de madeira MDF cor GRAFITE, textura fosca, super fosca com toque aveludado, espessura 18mm. Ref. placas Guararapes ou equivalente. </t>
  </si>
  <si>
    <t xml:space="preserve">M02/10 - Estante alta. Constituídas por placas de madera MDF, espessura 18mm, com revestimento melamínico texturizado, cor MAXI BRANCO, textura super fosca com toque aveludado, laminado em todos as bordas com cintas de PVC, mesma cor. Estantes internas, construídas com placas de madeira MDF, revestimento melamínico, cor MAXI BRANCO, espessura 18mm, fixado ao corpo com suportes especiais de alta resistência. Ref. placas Guararapes ou equivalente. </t>
  </si>
  <si>
    <t>M05/1, M5/2, M5/3 e M05/4 e pias do bwc - Fornecimento e instalação de granito polido na cozinha, cor Negro São Gabriel, conforme projeto.</t>
  </si>
  <si>
    <t xml:space="preserve">M06/1 - Fornecimento e instalação de Churrasqueira em estrutura de aço inoxidável e vidro temperado de 6mm incolor. Com  no mínimo 12 espetos giratórios elétricos e uma parilla convencional tipo argentina com braseiro. Dimensão  90 cm (altura) x 120cm largura x 85 cm (profundidade). Ref. Tecnogrill ou equivalente. </t>
  </si>
  <si>
    <t xml:space="preserve">M07/1 - Banco. Confeccionado em estrutura de aço inoxidável, tubo quadrado 40x40mm, espessura 1,2mm, com suporte máximo cada 0,99m, base de assento de madeira lapacho 1x4", lixado e envernizado. Dimensão 45cm (altura) x 40cm (profundidade), largura variável. </t>
  </si>
  <si>
    <t>M09/1 - Portabicicletas. Estrutura de aço carbono. Dimensão: 200cm (altura) x 200cmm (largura)x38cm (profundida). Ref. AL20, Altmayer ou equivalente.</t>
  </si>
  <si>
    <t>P01 - Fornecimento e plantio de Chrysalidocarpus Lutescens - Palmeira bambu</t>
  </si>
  <si>
    <t>P02 - Fornecimento e plantio de Yucca Gigantea - Luca elefante</t>
  </si>
  <si>
    <t>P03 - Fornecimento e plantio de Podocarpus - Podocarpo</t>
  </si>
  <si>
    <t xml:space="preserve">P04 - Fornecimento e plantio de Buxus Sempervirens - Buxus </t>
  </si>
  <si>
    <t xml:space="preserve">P05 - Fornecimento e plantio de Dietes Bicolor - Íris </t>
  </si>
  <si>
    <t>P06 -  Fornecimento e plantio de Strelistsia Reginae - Ave-do-paraíso</t>
  </si>
  <si>
    <t>P07 - Fornecimento e plantio de Agapanthus</t>
  </si>
  <si>
    <t>P08 - Fornecimento e plantio de Setcreasea Purpurea</t>
  </si>
  <si>
    <t>P09 - Fornecimento e plantio de Paspatum Notatum - grama-bahia</t>
  </si>
  <si>
    <t>P10 - Fornecimento e instalação de Casca de pinus</t>
  </si>
  <si>
    <t>P11 - Fornecimento e plantio de Tipuana Tipu ou amendoim-acácia</t>
  </si>
  <si>
    <t xml:space="preserve">P12 - Fornecimento e plantio de Erythrina Crista Galli - Corticeira </t>
  </si>
  <si>
    <t>27.13</t>
  </si>
  <si>
    <t>27.14</t>
  </si>
  <si>
    <t>27.15</t>
  </si>
  <si>
    <t>27.16</t>
  </si>
  <si>
    <t>28.4</t>
  </si>
  <si>
    <t>28.5</t>
  </si>
  <si>
    <t>28.6</t>
  </si>
  <si>
    <t>28.7</t>
  </si>
  <si>
    <t>28.8</t>
  </si>
  <si>
    <t>28.9</t>
  </si>
  <si>
    <t>28.10</t>
  </si>
  <si>
    <t>29.1</t>
  </si>
  <si>
    <t>29.2</t>
  </si>
  <si>
    <t>29.3</t>
  </si>
  <si>
    <t>ELABORAÇÃO DE PROJETOS DE FABRICAÇÃO</t>
  </si>
  <si>
    <t>Engenheiro Civil ou Arquiteto</t>
  </si>
  <si>
    <t>Forma em chapa plastificada, 3 reaproveitamentos.</t>
  </si>
  <si>
    <t>Corte e arrasamento de arranque de pilar de concreto armado</t>
  </si>
  <si>
    <t>B02/1 - Alvenaria de vedação em tijolo tipo aparente e=0,20m</t>
  </si>
  <si>
    <t>B02/1 - Alvenaria de vedação em tijolo tipo aparente e=0,30m</t>
  </si>
  <si>
    <t>B03/1 - B03/3 - Alvenaria de vedação em tijolo tipo aparente e=0,15m</t>
  </si>
  <si>
    <t>L02/1 - Fornecimento e instalação de manta PVC, 1,2 mm. Ref. MC Balchimie (MC Plan 112 P UV)  ou equivalente, com fixações mecânicas e compartimentações e acessórios determinados pelo fabricante, sika plan metal tipo S ou equivalente, incluindo acompanhamento técnico. Conforme projeto e Espec. Técnica.</t>
  </si>
  <si>
    <t xml:space="preserve">H02/2 - Fornecimento e instalação de rodapé de madeira de carvalho e=1/2, altura 9" ou equivalente. </t>
  </si>
  <si>
    <t>Fornecimento e instalação de acabamento para registro DocolBase 1/2", 3/4" e 1" Riva ou equivalente</t>
  </si>
  <si>
    <t>Fornecimento e instalação de Tubo de Cobre (Cu) - Classe E - Ø22mm, com conexões, conforme projeto, incluindo espuma elastomérica para isolamento dos tubo. Ref. Eluma Hidrolar Cód. 10024539</t>
  </si>
  <si>
    <t>Técnico em Segurança do Trabalho</t>
  </si>
  <si>
    <t>B03/1 - B03/2 - Parede de gesso acartonado ST, piso teto, com perfis dobrados de aço galvanizado, chapas de gesso de 1,20 x 2,40 m, esp. 12,5mm, incluindo selador hidrófugo para separação 15-20mm (inferior e superior) Ref. Promaseal -A e reforço metálico.</t>
  </si>
  <si>
    <t>B03/1 - B03/2 - Parede de gesso acartonado RU, piso teto, com perfis dobrados de aço galvanizado, chapas de gesso de 1,20 x 2,40 m, esp. 12,5mm, incluindo selador hidrófugo para separação 15-20mm (inferior e superior) Ref. Promaseal -A e reforço metálico.</t>
  </si>
  <si>
    <t>B01/2 - Alvenaria de vedação de bloco cerâmico comum e=0,20m</t>
  </si>
  <si>
    <t>B01/1 - B03/2 - Alvenaria de vedação e bloco cerâmico comum, e=0,15m</t>
  </si>
  <si>
    <t>Fornecimento de Equipamentos tipo split, de 48.000 BTU/h, com evaporador tipo Cassette, frio / calor, com controle remoto, e condensadoras de tiragem vertical. Incluso carga, descarga e transporte até o local da obra.</t>
  </si>
  <si>
    <t>Fornecimento de Equipamentos tipo split, de 36.000 BTU/h, com evaporador tipo Cassette, frio / calor, com controle remoto, e condensadoras de tiragem vertical. Incluso carga, descarga e transporte até o local da obra.</t>
  </si>
  <si>
    <t>Fornecimento de Equipamentos tipo split de 12.000 BTU/h, com evaporador tipo parede, frio / calor, com controle remoto, e com condensadoras de tiragem vertical. Incluso carga, descarga e transporte até o local da obra.</t>
  </si>
  <si>
    <t>Fornecimento de Ventilador extrator tipo axial tubular, com motor trifásico de acoplamento direto. Para 3040 m³/h-10 mmca. Modelo AFRW da Soler&amp;Palau ou equivalente. Incluso carga, descarga e transporte até o local da obra.</t>
  </si>
  <si>
    <t>Fornecimento de Ventilador extrator centrífugo "in-line". Para 765 m³/h-7 mmca. Modelo TD -800/200N da Soler&amp;Palau ou equivalente. Incluso carga, descarga e transporte até o local da obra.</t>
  </si>
  <si>
    <t>Fornecimento de Ventilador extrator centrífugo "in-line". Para 720 m³/h-7 mmca. Modelo TD -800/200N da Soler&amp;Palau ou equivalente. Incluso carga, descarga e transporte até o local da obra.</t>
  </si>
  <si>
    <t>Fornecimento de Ventilador extrator tipo axial tubular, com motor trifásico de acoplamento direto. Para 4475 m³/h-15 mmca. Modelo AFRW da Soler&amp;Palau ou equivalente. Incluso carga, descarga e transporte até o local da obra.</t>
  </si>
  <si>
    <t>Fornecimento de Ventilador extrator tipo axial tubular, com motor trifásico de acoplamento direto. Para 2200 m³/h - 7,5 mmca. Modelo AFRW da Soler&amp;Palau ou equivalente. Incluso carga, descarga e transporte até o local da obra.</t>
  </si>
  <si>
    <t>Fornecimento de Ventilador extrator para grelhas, com motor monofásico, apto para altas temperaturas. Para 1385 m³/h-4 mmca. Incluso carga, descarga e transporte até o local da obra.</t>
  </si>
  <si>
    <t>A03/1 - Fornecimento e instalação de Piso elevado metálico em placas 60x60 cm,  preenchimento interno com concreto celular leve, chapa com pintura eletrostática epóxi pó lisa superior. Estrutura de aço zincado regulavel, espessura de 35mm altura 20 cm, Piso AG, modelo HD-1500 ou equivalente.</t>
  </si>
  <si>
    <t>K24/1 - Fornecimento e instalação de Barra de apoio em aço inox , 80 cm. Ref. Linha Benefit, cód. 00963716.</t>
  </si>
  <si>
    <t>K25/2 - Fornecimento e instalação de Barra de apoio  em L 80x80cm, em aço inox. Ref. Linha Benefit, cód. 00963916 ou equivalente.</t>
  </si>
  <si>
    <t>K12/2 - Fornecimento e instalação Misturador monocomano para lavatório, cromado com alavanca, para PCD. Ref. Solucenter  mód. 51.140 ou equivalente.</t>
  </si>
  <si>
    <t>16.12</t>
  </si>
  <si>
    <t>ACABAMENTOS EM GRANITO</t>
  </si>
  <si>
    <t>18.3</t>
  </si>
  <si>
    <t>18.4</t>
  </si>
  <si>
    <t>18.5</t>
  </si>
  <si>
    <t>18.6</t>
  </si>
  <si>
    <t>18.7</t>
  </si>
  <si>
    <t>18.8</t>
  </si>
  <si>
    <t>18.9</t>
  </si>
  <si>
    <t>18.10</t>
  </si>
  <si>
    <t>18.11</t>
  </si>
  <si>
    <t>18.12</t>
  </si>
  <si>
    <t>18.13</t>
  </si>
  <si>
    <t>18.14</t>
  </si>
  <si>
    <t>18.15</t>
  </si>
  <si>
    <t>18.16</t>
  </si>
  <si>
    <t>18.17</t>
  </si>
  <si>
    <t>18.18</t>
  </si>
  <si>
    <t>18.19</t>
  </si>
  <si>
    <t>18.20</t>
  </si>
  <si>
    <t>18.21</t>
  </si>
  <si>
    <t>18.22</t>
  </si>
  <si>
    <t>Tubo de descarga VDE 38mm de PVC</t>
  </si>
  <si>
    <t>Fornecimento e instalação de Eletroduto PEAD flexível corrugado (Polietileno de Alta Densidade), na cor preta, seção circular, 680N de resistência de compressão, impermeável, diâmetro nominal 100 mm (4”), com fio-guia e fita de advertência "PERIGO", conforme Norma ABNT NBR 13897/NBR 13898. Inclui todos os acessórios, conexões, abertura e fechamento de rasgos em paredes ou drywall. Ref.: Kanalex ou similar técnico.</t>
  </si>
  <si>
    <t>Fornecimento e instalação de Eletroduto PEAD flexível corrugado (Polietileno de Alta Densidade), na cor preta, seção circular, 680N de resistência de compressão, impermeável, diâmetro nominal 50 mm (2”), com fio-guia e fita de advertência "PERIGO", conforme Norma ABNT NBR 13897/NBR 13898. Inclui todos os acessórios, conexões, abertura e fechamento de rasgos em paredes ou drywall. Ref.:Kanalex ou similar técnico.</t>
  </si>
  <si>
    <t>Eletroduto metálico flexível, tipo Sealtube, fabricado com fita de aço galvanizado espiralado, revestido externamente com polivinil clorídrico (PVC) extrudado, na cor preta, impermeável, com proteção a raios ultravioletas, diâmetro nominal 25 mm (1”), conforme Norma ABNT NBR 7008 / 7013. Ref.: Sealtubo CONFLEX ou similar técnico.</t>
  </si>
  <si>
    <t>Fornecimento e instalação de Eletroduto PEAD flexível corrugado (Polietileno de Alta Densidade), na cor preta, seção circular, 680N de resistência de compressão, impermeável, diâmetro nominal 75 mm (3”), com fio-guia e fita de advertência "PERIGO", conforme Norma ABNT NBR 13897/NBR 13898. Ref.: Kanalex ou similar técnico. Inclui todos os acessórios, conexões, abertura e fechamento de rasgos em paredes ou drywall.</t>
  </si>
  <si>
    <t>Fornecimento e instalação de eletroduto rígido roscável de PVC, Diâmetro nominal  3/4” , conforme norma NBR-15465. Inclui todos os acessórios, conexões, abertura e fechamento de rasgos em paredes ou drywall. Inclui todos os acessórios, conexões, abertura e fechamento de rasgos em paredes ou drywall.</t>
  </si>
  <si>
    <t>Fornecimento e instalação de eletroduto rígido roscável de PVC, Diâmetro nominal  1” , conforme norma NBR-15465. Inclui todos os acessórios, conexões, abertura e fechamento de rasgos em paredes ou drywall</t>
  </si>
  <si>
    <t>Fornecimento e instalação de Duto PEAD flexível corrugado (Polietileno de Alta Densidade), reforçado, antichama, na cor laranja, diâmetro nominal 20 mm (3/4”), conforme Norma ABNT NBR 15465. Ref.: ELECON ou similar técnico. Inclui todos os acessórios, conexões, abertura e fechamento de rasgos em paredes ou drywall.</t>
  </si>
  <si>
    <t xml:space="preserve">Fornecimento e instalação de eletroduto PVC flexível corrugado, reforçado, antichama, na cor laranja, diâmetro nominal 20 mm (1/2”), conforme Norma ABNT NBR 15465. Inclui todos os acessórios, conexões, abertura e fechamento de rasgos em paredes ou drywall. Ref.: Tigre ou similar técnico. </t>
  </si>
  <si>
    <t>Fornecimento e instalação de Caixa de derivação fixa, condulete de qualquer tipo , fabricada em liga de alumínio fundido, rosca NPT, formato retangular, com tampa e junta vedadora de Neoprene (CR), parafusos de fixação da tampa em aço inox, grau de proteção IP65, categoria 5, com pintura eletrostática em poliéster de alta resistência à corrosão química, mecânica e à exposição UV, na cor Cinza Munsell N6,5, diâmetro nominal 50mm (2”)</t>
  </si>
  <si>
    <t>Fornecimento e instalação de Caixa de passagem de embutir para alvenaria e/ou drywall, em aço estampado e esmaltado, ou PVC com “orelha” em aço, na dimensão de 4”x2”, com capacidade para conexão de eletrodutos rígidos ou flexíveis nas bitolas 20 (1/2”) e 25 (3/4”). Ref.: Arcoir, Legrand ou similar técnico.</t>
  </si>
  <si>
    <t>Fornecimento e instalação de Caixa de passagem quadrada, fabricada em liga de alumínio, tampa fixada ao corpo por parafusos de aço bicromatizado, com junta de vedação redonda de borracha, grau de proteção IP65, dimensões 150 mm. (L) / 150 mm. (A) / 100 mm (P). Ref.: Daisa ou similar técnico.</t>
  </si>
  <si>
    <t>Fornecimento e instalação de Caixa de passagem quadrada, fabricada em liga de alumínio, tampa fixada ao corpo por parafusos de aço bicromatizado, com junta de vedação redonda de borracha, grau de proteção IP65, dimensões 200 mm. (L) / 200 mm. (A) / 110 mm (P). Ref.: Daisa ou similar técnico.</t>
  </si>
  <si>
    <t>Fornecimento e instalação de Eletroduto rígido de aço carbono, sem rebarba interna, com galvanização por imersão a quente, diâmetro nominal 20 mm (3/4"), rosca NPT, fornecido com uma luva e protetor de rosca, em barras de 3.000 mm. de comprimento, conforme Norma ABNT NBR 5597. Ref.: CARBINOX ou similar técnico.</t>
  </si>
  <si>
    <t>Fornecimento e instalação de Eletroduto rígido de aço carbono, sem rebarba interna, com galvanização por imersão a quente, diâmetro nominal 25 mm (1"), rosca NPT, fornecido com uma luva e protetor de rosca, em barras de 3.000 mm. de comprimento, conforme Norma ABNT NBR 5597. Ref.: CARBINOX ou similar técnico.</t>
  </si>
  <si>
    <t>Fornecimento e instalação de Eletroduto rígido de aço carbono, sem rebarba interna, com galvanização por imersão a quente, diâmetro nominal 40 mm (1.1/2"), rosca NPT, fornecido com uma luva e protetor de rosca, em barras de 3.000 mm. de comprimento, conforme Norma ABNT NBR 5597. Ref.: CARBINOX ou similar técnico.</t>
  </si>
  <si>
    <t>Fornecimento e instalação de Eletroduto rígido de aço carbono, sem rebarba interna, com galvanização por imersão a quente, diâmetro nominal 50 mm (2”), rosca NPT, fornecido com uma luva e protetor de rosca, em barras de 3.000 mm. de comprimento, conforme Norma ABNT NBR 5597. Ref.: CARBINOX ou similar técnico.</t>
  </si>
  <si>
    <t>Fornecimento e instalação de Curva 90° para eletroduto rígido, de aço carbono, sem rebarba interna, com galvanização por imersão a quente, diâmetro nominal 3/4”, com rosca NPT nas duas extremidades, fornecido com uma luva e protetor de rosca, conforme Norma NBR 5597 / NBR 6323 / NBR 7400 / ASTM-A-123. Ref.: ELECON ou similar técnico.</t>
  </si>
  <si>
    <t>Fornecimento e instalação de Curva 90° para eletroduto rígido, de aço carbono, sem rebarba interna, com galvanização por imersão a quente, diâmetro nominal 1”, com rosca NPT nas duas extremidades, fornecido com uma luva e protetor de rosca, conforme Norma NBR 5597 / NBR 6323 / NBR 7400 / ASTM-A-123. Ref.: ELECON ou similar técnico.</t>
  </si>
  <si>
    <t>Fornecimento e instalação de Curva 90° para eletroduto rígido, de aço carbono, sem rebarba interna, com galvanização por imersão a quente, diâmetro nominal 1.1/2”, com rosca NPT nas duas extremidades, fornecido com uma luva e protetor de rosca, conforme Norma NBR 5597 / NBR 6323 / NBR 7400 / ASTM-A-123. Ref.: ELECON ou similar técnico.</t>
  </si>
  <si>
    <t>CABOS</t>
  </si>
  <si>
    <t>Transporte de funcionários, micro-ônibus com capacidade mínima de 15 lugares, incluindo custos de motorista, manutenção e combustível</t>
  </si>
  <si>
    <t xml:space="preserve">A02/1 - Fornecimento e instalação de piso de borracha SBR pigmentado com camada de grânulos de borracha virgem EDPM na cor preta, aglomerado e prensado. Placas de 1x1m  e espessura de 15mm, incluindo acabamento de terminação. Ref. Aubicon, impact soft peso livre. </t>
  </si>
  <si>
    <t>21.5</t>
  </si>
  <si>
    <t>Cabo de potência, formado por fios de cobre eletrolítico, têmpera mole, encordoamento classe 2, de seção nominal 25 mm². Formação unipolar. Classe de isolamento 8,7/15kV, isolação extrudada em composto termofixo HEPR 90°C com espessura coordenada, blindagem metálica constituida por fios de cobre aplicados de forma helicoidal com seção de 6mm². e cobertura termoplástica livre de halogênios, baixa emissão de fumaça e gases tóxicos, tipo SHF1. Conforme as normas: NBR 16132 e NBR 14039. Referência Prysmian Afumex Compact ou similar técnico.</t>
  </si>
  <si>
    <t>Cabo de potência, formado por fios de cobre eletrolítico, têmpera mole, encordoamento classe 5, de seção nominal 10,0 mm². Formação unipolar flexível. Classe de isolamento 0,6/1kV, isolação de composto termofixo HEPR 90°C e cobertura em composto termoplástico não halogenado, conforme as normas NBR 13248, NBR 13570 e NBR 5410. Ref.: Prysmian Afumex ou similar técnico.</t>
  </si>
  <si>
    <t>Cabo de potência, formado por fios de cobre eletrolítico, têmpera mole, encordoamento classe 5, de seção nominal 120,0 mm². Formação unipolar flexível. Classe de isolamento 0,6/1kV, isolação de composto termofixo de polietileno reticulado (XLPE) com espessura reforçada e cobertura em composto termoplástico não halogenado, conforme as normas NBR 13248, NBR 13570 e NBR 5410. Referência Prysmian Voltalene ou similar técnico.</t>
  </si>
  <si>
    <t>Cabo de potência, formado por fios de cobre eletrolítico, têmpera mole, encordoamento classe 5, de seção nominal 185,0 mm². Formação unipolar flexível. Classe de isolamento 0,6/1kV, isolação de composto termofixo de polietileno reticulado (XLPE) com espessura reforçada e cobertura em composto termoplástico não halogenado, conforme as normas NBR 13248, NBR 13570 e NBR 5410. Referência Prysmian Voltalene ou similar técnico.</t>
  </si>
  <si>
    <t>Cabo de potência, formado por fios de cobre eletrolítico, têmpera mole, encordoamento classe 5, de seção nominal 2,5 mm². Formação unipolar flexível. Classe de isolamento 0,6/1kV, isolação de composto termofixo HEPR 90°C e cobertura em composto termoplástico não halogenado, conforme as normas NBR 13248, NBR 13570 e NBR 5410. Ref.: Prysmian Afumex ou similar técnico.</t>
  </si>
  <si>
    <t>Cabo de potência, formado por fios de cobre eletrolítico, têmpera mole, encordoamento classe 5, de seção nominal 25,0 mm². Formação unipolar flexível. Classe de isolamento 0,6/1kV, isolação de composto termofixo HEPR 90°C e cobertura em composto termoplástico não halogenado, conforme as normas NBR 13248, NBR 13570 e NBR 5410. Referência Prysmian Afumex ou similar técnico.</t>
  </si>
  <si>
    <t>Cabo de potência, formado por fios de cobre eletrolítico, têmpera mole, encordoamento classe 5, de seção nominal 300,0 mm². Formação unipolar flexível. Classe de isolamento 0,6/1kV, isolação de composto termofixo de polietileno reticulado (XLPE) com espessura reforçada e cobertura em composto termoplástico não halogenado, conforme as normas NBR 13248, NBR 13570 e NBR 5410. Referência Prysmian Voltalene ou similar técnico.</t>
  </si>
  <si>
    <t>Cabo de potência, formado por fios de cobre eletrolítico, têmpera mole, encordoamento classe 5, de seção nominal 4,0 mm². Formação unipolar flexível. Classe de isolamento 0,6/1kV, isolação de composto termofixo HEPR 90°C e cobertura em composto termoplástico não halogenado, conforme as normas NBR 13248, NBR 13570 e NBR 5410. Ref.: Prysmian Afumex ou similar técnico.</t>
  </si>
  <si>
    <t>Cabo de potência, formado por fios de cobre eletrolítico, têmpera mole, encordoamento classe 5, de seção nominal 5x1,5 mm². Formação pentapolar flexível. Classe de isolamento 0,6/1kV, isolação de composto termofixo HEPR 90°C e cobertura em composto termoplástico não halogenado, conforme as normas NBR 13248, NBR 13570 e NBR 5410. Referência Prysmian Afumex ou similar técnico.</t>
  </si>
  <si>
    <t>Cabo de potência, formado por fios de cobre eletrolítico, têmpera mole, encordoamento classe 5, de seção nominal 6,0 mm². Formação unipolar flexível. Classe de isolamento 0,6/1kV, isolação de composto termofixo HEPR 90°C e cobertura em composto termoplástico não halogenado, conforme as normas NBR 13248, NBR 13570 e NBR 5410. Referência Prysmian Afumex ou similar técnico.</t>
  </si>
  <si>
    <t>21.15</t>
  </si>
  <si>
    <t>21.16</t>
  </si>
  <si>
    <t>21.17</t>
  </si>
  <si>
    <t>21.18</t>
  </si>
  <si>
    <t>21.19</t>
  </si>
  <si>
    <t>21.20</t>
  </si>
  <si>
    <t>22.14</t>
  </si>
  <si>
    <t>22.15</t>
  </si>
  <si>
    <t>22.16</t>
  </si>
  <si>
    <t>22.17</t>
  </si>
  <si>
    <t>Fornecimento de Painel metálico, dimensões aproximadas de 0,8X0,8X0,25 m., conforme item 4.6.1 da Especificação Técnica 6024-20-J7925-E. Ref.: Cemar ou similar técnico, incluindo todos os componentes neessários para o perfeito funcionamento</t>
  </si>
  <si>
    <t>Instalação de Painel metálico, dimensões aproximadas de 0,8X0,8X0,25 m., conforme item 4.6.1 da Especificação Técnica 6024-20-J7925-E. Ref.: Cemar ou similar técnico, incluindo todos os componentes neessários para o perfeito funcionamento</t>
  </si>
  <si>
    <t>Fornecimento de Painel de Incêndio e Painel Auxiliar, conforme Especificação Técnica 3832-20-J7880-E, capítulo 6.</t>
  </si>
  <si>
    <t>Instalação de Painel de Incêndio e Painel Auxiliar, conforme Especificação Técnica 3832-20-J7880-E, capítulo 6.</t>
  </si>
  <si>
    <t>26.14</t>
  </si>
  <si>
    <t>26.15</t>
  </si>
  <si>
    <t>26.16</t>
  </si>
  <si>
    <t>Fornecimento de Equipamentos tipo split, de 60.000 BTU/h, com evaporador tipo Cassette, frio / calor, com controle remoto, e condensadoras de tiragem vertical. Incluso carga, descarga e transporte até o local da obra.</t>
  </si>
  <si>
    <t>Fornecimento e instalação de Tubo de PVC de 25mm de diâmetro para o sistema de drenagem dos equipamentos, incluindo suportes.</t>
  </si>
  <si>
    <t xml:space="preserve">M02/1- M02/2 - M02/3Fornecimento e instalação de Móvel para área de refeições (cozinha com churrasqueira), conforme projeto. Constituídos por placas de madeira MDF, espessura 15mm, com revestimento melamínico texturizado, cor conforme projeto, textura super fosa com toque aveludado, lâmina em todas as bordas com cintas de PVC, na mesma cor. Estantes internas, constituídas com placas de madeira MDF, revestimento melamínico, cor MAXI BRANCO, espessura 15mm, fixado ao corpo por suportes especiais de alta resistência. A gaveta com corrediça metálica telescópica (sistema standard), com separador de talheres. As portas construídas com placas de MDF na cor conforme projeto, revestimento melamínio, textura Deep Wood, com acabamento super natural de madeira escovada e ligeiramento lixada com poros, toque suave, com uma interferência sutil de micro relevos, espessura 18mm, com  dobradiças e calços de procedência italiana, fabricado em aço e recoberto com banho de níquel, abertura máxima de 110º para as portas regulavéis no sentido transversal e longitudinal. Ref. Placa Guararapes ou equivalente. </t>
  </si>
  <si>
    <t>Fornecimento e instalação de luminária de emergência, tipo bloco autonômo, de sobrepor, potência 15 W., fluxo luminoso 1500 lumens, tensão de entrada 110-220 V., bateria 12V, autonomia de 5 horas. Ref.: Light Box 15 ou similar técnico.</t>
  </si>
  <si>
    <t>Fornecimento e instalação de Conjunto modular, composto de uma caixa de derivação fixa, tipo condulete de qualquer tipo, fabricada em liga de alumínio fundido, rosca NPT, formato retangular, com tampa, tomada (2P+T; 10A; 250V) e junta vedadora de Neoprene (CR), parafusos de fixação da tampa em aço inox, com pintura eletrostática em poliéster de alta resistência à corrosão química, mecânica e à exposição UV, na cor Cinza Munsell N6,5, diâmetro nominal 20 mm (3/4”), conforme normas ABNT NBR 15701 e NBR 14136.</t>
  </si>
  <si>
    <t>Fornecimento e instalação de Conjunto modular, composto de uma caixa de derivação fixa, tipo condulete de qualquer tipo, fabricada em liga de alumínio fundido, rosca NPT, formato retangular, com tampa, tomada (2P+T; 10A; 250V) e junta vedadora de Neoprene (CR), parafusos de fixação da tampa em aço inox, com pintura eletrostática em poliéster de alta resistência à corrosão química, mecânica e à exposição UV, na cor Cinza Munsell N6,5, diâmetro nominal 25 mm (1”), conforme normas ABNT NBR 15701 e NBR 14136</t>
  </si>
  <si>
    <t>17.5</t>
  </si>
  <si>
    <t>Fornecimento e instalação de Pingadeira de Granito Preto São Gabriel ou equivalente, polido, espessura 2 cm, largura e comprimento de acordo com o vão da janela e Projeto de Esquadrias</t>
  </si>
  <si>
    <t xml:space="preserve">Fornecimento e aplicação de Pintura de sinalização horizontal de segurança, faixas brancas, duas demãos, aplicação manual, conforme projeto. </t>
  </si>
  <si>
    <t xml:space="preserve">Fornecimento e instalação de Perfil arredondado em aço inox 12x12mm. (box banheiros). Ref. Atrim ou equivalente. </t>
  </si>
  <si>
    <t>E01/1 - Fornecimento e Instalação de Forro modular de fibra mineral com estrutura, dimensão 625x625, espessura de 15mm. Ref. Sinfonia, Owa ou equivalente, conforme projeto.</t>
  </si>
  <si>
    <t>E02/1 - Fornecimento e Instalação de Forro de gesso acartonado com estruturas galvanizada, conforme projeto. Ref. Placo ST ou equivalente</t>
  </si>
  <si>
    <t>E02/2 - Fornecimento e Instalação de Forro de gesso acartonado resistente a umidade, com estruturas galvanizada, conforme projeto. Ref. Placo RU ou equivalente</t>
  </si>
  <si>
    <t xml:space="preserve">Fornecimento e instalação de Sistema de Esgoto Sanitário em PVC, incluindo tubos e conexões, conforme projetos. </t>
  </si>
  <si>
    <t xml:space="preserve">Fornecimento e instalação de Tubo de esgoto DN 100 - PVC, com conexões </t>
  </si>
  <si>
    <t>29.4</t>
  </si>
  <si>
    <t>29.5</t>
  </si>
  <si>
    <t>29.6</t>
  </si>
  <si>
    <t>29.7</t>
  </si>
  <si>
    <t>29.8</t>
  </si>
  <si>
    <t>29.9</t>
  </si>
  <si>
    <t>29.10</t>
  </si>
  <si>
    <t>30.1</t>
  </si>
  <si>
    <t>30.2</t>
  </si>
  <si>
    <t>30.3</t>
  </si>
  <si>
    <t>30.4</t>
  </si>
  <si>
    <t>30.5</t>
  </si>
  <si>
    <t>30.6</t>
  </si>
  <si>
    <t>30.7</t>
  </si>
  <si>
    <t>30.8</t>
  </si>
  <si>
    <t>30.9</t>
  </si>
  <si>
    <t>30.10</t>
  </si>
  <si>
    <t>30.11</t>
  </si>
  <si>
    <t>30.12</t>
  </si>
  <si>
    <t>31.1</t>
  </si>
  <si>
    <t>31.2</t>
  </si>
  <si>
    <t>31.3</t>
  </si>
  <si>
    <t xml:space="preserve">Fornecimento e movimentação de cone plástico para sinalização de trânsito. </t>
  </si>
  <si>
    <t>INSTALAÇÕES HIDROSSANITÁRIAS E DRENAGEM</t>
  </si>
  <si>
    <t>Container banheiro químico</t>
  </si>
  <si>
    <t xml:space="preserve">Poço de vista Tipo C - de 0 à 2m, incluindo tampão em ferrro fundido. </t>
  </si>
  <si>
    <t>Condutor vertical para descida de água pluvial, composta de grelha hermiférica em PVC e corpo cônico em chapa galvanizada 24, diâmentro de 100mm e 250mm de altura - Detalhe T08</t>
  </si>
  <si>
    <t>F02/1 - Reboco com aditivo plastificante, espessura 15mm. Traço 1:5, confome especificação.</t>
  </si>
  <si>
    <t>F02/1 -A  Reboco com aditivo impermeabilizante, espessura 15mm. Traço 1:3, confome especificação. Sika 1 ou  equivalente.</t>
  </si>
  <si>
    <t>F02/2 - Reboco para parede interna com argamassa mista de cimento, cal hidratada e areia sem peneirar, traço 1:2:7, e=15mm</t>
  </si>
  <si>
    <t>UPS (Uninterruptible power supply) de 3000 VA e 240 V. Referência comercial: Nobreak inteligente Smart-UPS SRT da APC, 3000 VA e 208V - SRT3000XLT ou similar técnico.</t>
  </si>
  <si>
    <t>CONDUTOS E ACESSÓRIOS ELÉTRICOS</t>
  </si>
  <si>
    <t>32.1</t>
  </si>
  <si>
    <t>Fornecimento e instalação de  Sistema de Drenagem (condutor laje-caixa de drenagem e ar-condicionado), incluindo tubulação, conexões e grelha hemisférica. (detalhe #T07 - projeto 7793)</t>
  </si>
  <si>
    <t xml:space="preserve">Fornecimento e instalação de Sistema de distribuição de água quente e fria em PPR,incluindo, rasgos, tubos e conexões, conforme projetos. </t>
  </si>
  <si>
    <t xml:space="preserve">Fornecimento e instalação de Sistema de alimentação de água quente e fria em PPR, incluindo tubos e conexões, conforme projetos. </t>
  </si>
  <si>
    <t xml:space="preserve">Tapume com telha trapezoidal perfurada, pintada em ambas as faces e fixada em mourão de concreto armado reto, altura livre 2m. </t>
  </si>
  <si>
    <t>4.21</t>
  </si>
  <si>
    <t>Tapume com telha trapezoidal perfurada, pintada em ambas as faces e fixada tubos metálicos quadrados, altura livre 2m, inclusive aterramento.</t>
  </si>
  <si>
    <t>REEMBOLSOLSO</t>
  </si>
  <si>
    <t xml:space="preserve">Gastos reembolsáveis </t>
  </si>
  <si>
    <t>20.1</t>
  </si>
  <si>
    <t>20.2</t>
  </si>
  <si>
    <t>20.3</t>
  </si>
  <si>
    <t>20.4</t>
  </si>
  <si>
    <t>20.5</t>
  </si>
  <si>
    <t>20.6</t>
  </si>
  <si>
    <t>20.7</t>
  </si>
  <si>
    <t>20.8</t>
  </si>
  <si>
    <t>20.9</t>
  </si>
  <si>
    <t>20.10</t>
  </si>
  <si>
    <t>20.11</t>
  </si>
  <si>
    <t>20.12</t>
  </si>
  <si>
    <t>20.13</t>
  </si>
  <si>
    <t>20.14</t>
  </si>
  <si>
    <t>20.15</t>
  </si>
  <si>
    <t>20.16</t>
  </si>
  <si>
    <t>20.17</t>
  </si>
  <si>
    <t>20.18</t>
  </si>
  <si>
    <t>20.19</t>
  </si>
  <si>
    <t>20.20</t>
  </si>
  <si>
    <t>20.21</t>
  </si>
  <si>
    <t>20.22</t>
  </si>
  <si>
    <t>20.23</t>
  </si>
  <si>
    <t>20.24</t>
  </si>
  <si>
    <t>20.25</t>
  </si>
  <si>
    <t>20.26</t>
  </si>
  <si>
    <t>20.27</t>
  </si>
  <si>
    <t>20.28</t>
  </si>
  <si>
    <t>25.9</t>
  </si>
  <si>
    <t>25.10</t>
  </si>
  <si>
    <t>25.11</t>
  </si>
  <si>
    <t>25.12</t>
  </si>
  <si>
    <t>25.13</t>
  </si>
  <si>
    <t>25.14</t>
  </si>
  <si>
    <t>25.15</t>
  </si>
  <si>
    <t>25.16</t>
  </si>
  <si>
    <t>25.17</t>
  </si>
  <si>
    <t>27.17</t>
  </si>
  <si>
    <t>27.18</t>
  </si>
  <si>
    <t>27.19</t>
  </si>
  <si>
    <t>27.20</t>
  </si>
  <si>
    <t>27.21</t>
  </si>
  <si>
    <t>27.22</t>
  </si>
  <si>
    <t>27.23</t>
  </si>
  <si>
    <t>27.24</t>
  </si>
  <si>
    <t>27.25</t>
  </si>
  <si>
    <t>27.26</t>
  </si>
  <si>
    <t>27.27</t>
  </si>
  <si>
    <t>27.28</t>
  </si>
  <si>
    <t>27.29</t>
  </si>
  <si>
    <t>27.30</t>
  </si>
  <si>
    <t>27.31</t>
  </si>
  <si>
    <t>27.32</t>
  </si>
  <si>
    <t>27.33</t>
  </si>
  <si>
    <t>27.34</t>
  </si>
  <si>
    <t>27.35</t>
  </si>
  <si>
    <t>27.36</t>
  </si>
  <si>
    <t>27.37</t>
  </si>
  <si>
    <t>27.38</t>
  </si>
  <si>
    <t>27.39</t>
  </si>
  <si>
    <t>27.40</t>
  </si>
  <si>
    <t>27.41</t>
  </si>
  <si>
    <t>27.42</t>
  </si>
  <si>
    <t>27.43</t>
  </si>
  <si>
    <t>27.44</t>
  </si>
  <si>
    <t>27.45</t>
  </si>
  <si>
    <t>27.46</t>
  </si>
  <si>
    <t>MÓVEIS PLANEJADOS</t>
  </si>
  <si>
    <t>29.11</t>
  </si>
  <si>
    <t>29.12</t>
  </si>
  <si>
    <t>Construção do Espaço Saúde da Diretoria Técnica</t>
  </si>
  <si>
    <t>Demolição de pavimento asfáltico com máquina de corte, martelete rompedor e escavadeira, inclusive remoção manual do expurgo</t>
  </si>
  <si>
    <t>PLANILHA DE PREÇOS</t>
  </si>
  <si>
    <r>
      <t xml:space="preserve">Mobilização da Contratada e Construção do Canteiro de Obras. </t>
    </r>
    <r>
      <rPr>
        <b/>
        <sz val="10"/>
        <rFont val="Swis721 Lt BT"/>
      </rPr>
      <t xml:space="preserve">Nota: recomenda-se que o preço deste item </t>
    </r>
    <r>
      <rPr>
        <b/>
        <u/>
        <sz val="10"/>
        <rFont val="Swis721 Lt BT"/>
      </rPr>
      <t>não seja superior</t>
    </r>
    <r>
      <rPr>
        <b/>
        <sz val="10"/>
        <rFont val="Swis721 Lt BT"/>
      </rPr>
      <t xml:space="preserve"> ao valor estimado pela ITAIPU no Anexo IV do CBC, estando sujeito à diligência e/ou desclassificação em caso de cotação de valores manifestamente excessivos</t>
    </r>
    <r>
      <rPr>
        <sz val="10"/>
        <rFont val="Swis721 Lt BT"/>
        <family val="2"/>
      </rPr>
      <t>.</t>
    </r>
  </si>
  <si>
    <r>
      <t xml:space="preserve">Desmobilização da Contratada. </t>
    </r>
    <r>
      <rPr>
        <b/>
        <sz val="10"/>
        <rFont val="Swis721 Lt BT"/>
      </rPr>
      <t xml:space="preserve">Nota: recomenda-se que o preço deste item </t>
    </r>
    <r>
      <rPr>
        <b/>
        <u/>
        <sz val="10"/>
        <rFont val="Swis721 Lt BT"/>
      </rPr>
      <t>não seja inferior</t>
    </r>
    <r>
      <rPr>
        <b/>
        <sz val="10"/>
        <rFont val="Swis721 Lt BT"/>
      </rPr>
      <t xml:space="preserve"> ao valor estimado pela ITAIPU no Anexo IV do CBC, estando sujeito à diligência e/ou desclassificação em caso de cotação de valores manifestamente inexequíveis.</t>
    </r>
  </si>
  <si>
    <t>4.4</t>
  </si>
  <si>
    <t>7.19</t>
  </si>
  <si>
    <t>7.20</t>
  </si>
  <si>
    <t>13.17</t>
  </si>
  <si>
    <t>16.17</t>
  </si>
  <si>
    <r>
      <rPr>
        <b/>
        <sz val="12"/>
        <rFont val="Swis721 Lt BT"/>
      </rPr>
      <t>Nota:</t>
    </r>
    <r>
      <rPr>
        <sz val="12"/>
        <rFont val="Swis721 Lt BT"/>
      </rPr>
      <t xml:space="preserve">
Notas: 
I - Nos preços estão incluídos todos os custos, obrigações, despesas diretas e indiretas (BDI) e encargos inerentes ao objeto contratado, não podendo ser atribuída à ITAIPU nenhuma despesa adicional, a qualquer título. 
II - Deverá ser observado a isenção tributária da qual a ITAIPU é beneficiária. 
III - As quantidades estimadas nesta Planilha de Preços são meramente orientativas. Destinam-se unicamente á uniformização e julgamento das Propostas comerciais, não caracterizando nenhum compromisso da ITAIPU em sua realização total ou parcial; tampouco representam garantia de faturamento.
IV - Nos preços deverão ser considerados todos os documentos que integram o edital.
V - As células bloqueadas serão preenchidas automaticamente.
VI - Deverão ser observados os limites recomendados para os itens 1.1 e 1.2.
VII - O valor estabelecido no subitem 32.1 corresponde ao valor destinado ao reembolso de peças e materiais de uso específico, conforme subitem 4.33 das Especificações Técnicas. Esse valor é fixo, não constitui garantia de faturamento, não pode ser alterado pela proponente e será automaticamente somado ao valor total da proposta comercial. </t>
    </r>
  </si>
  <si>
    <t>CARIMBO/ASSINATURA:</t>
  </si>
  <si>
    <t>REPRESENTANTE LEGAL:</t>
  </si>
  <si>
    <t>LOCAL/DATA:</t>
  </si>
  <si>
    <t>TOTAL DA PROPOSTA</t>
  </si>
  <si>
    <t>PROPONENTE: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</si>
</sst>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R$&quot;\ * #,##0.00_-;\-&quot;R$&quot;\ * #,##0.00_-;_-&quot;R$&quot;\ * &quot;-&quot;??_-;_-@_-"/>
    <numFmt numFmtId="165" formatCode="_ * #,##0.00_ ;_ * \-#,##0.00_ ;_ * \-??_ ;_ @_ "/>
    <numFmt numFmtId="166" formatCode="&quot;R$ &quot;#,##0.00_);\(&quot;R$ &quot;#,##0.00\)"/>
    <numFmt numFmtId="167" formatCode="&quot;R$ &quot;#,##0_);\(&quot;R$ &quot;#,##0\)"/>
    <numFmt numFmtId="168" formatCode="_(* #,##0.00_);_(* \(#,##0.00\);_(* &quot;-&quot;??_);_(@_)"/>
    <numFmt numFmtId="169" formatCode="_-[$$-409]* #,##0.00_ ;_-[$$-409]* \-#,##0.00\ ;_-[$$-409]* &quot;-&quot;??_ ;_-@_ "/>
    <numFmt numFmtId="170" formatCode="[$-416]mmm\-yy;@"/>
    <numFmt numFmtId="171" formatCode="_-[$R$-416]\ * #,##0.00_-;\-[$R$-416]\ * #,##0.00_-;_-[$R$-416]\ * &quot;-&quot;??_-;_-@_-"/>
  </numFmts>
  <fonts count="54">
    <font>
      <sz val="11"/>
      <color theme="1"/>
      <name val="Calibri"/>
      <family val="2"/>
      <scheme val="minor"/>
    </font>
    <font>
      <sz val="11"/>
      <color theme="1"/>
      <name val="Swis721 Lt BT"/>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Calibri"/>
      <family val="2"/>
    </font>
    <font>
      <sz val="11"/>
      <color rgb="FF000000"/>
      <name val="Calibri"/>
      <family val="2"/>
      <scheme val="minor"/>
    </font>
    <font>
      <sz val="10"/>
      <color indexed="8"/>
      <name val="MS Sans Serif"/>
      <family val="2"/>
    </font>
    <font>
      <sz val="10"/>
      <name val="Swis721 Lt BT"/>
      <family val="2"/>
    </font>
    <font>
      <b/>
      <sz val="10"/>
      <name val="Swis721 Lt BT"/>
      <family val="2"/>
    </font>
    <font>
      <sz val="10"/>
      <color theme="1"/>
      <name val="Swis721 Lt BT"/>
      <family val="2"/>
    </font>
    <font>
      <sz val="12"/>
      <name val="Arial"/>
      <family val="2"/>
    </font>
    <font>
      <b/>
      <sz val="18"/>
      <name val="Arial"/>
      <family val="2"/>
    </font>
    <font>
      <b/>
      <sz val="12"/>
      <name val="Arial"/>
      <family val="2"/>
    </font>
    <font>
      <sz val="11"/>
      <color indexed="8"/>
      <name val="Calibri"/>
      <family val="2"/>
    </font>
    <font>
      <sz val="8"/>
      <name val="Calibri"/>
      <family val="2"/>
      <scheme val="minor"/>
    </font>
    <font>
      <b/>
      <sz val="11"/>
      <color theme="1"/>
      <name val="Swis721 Lt BT"/>
      <family val="2"/>
    </font>
    <font>
      <b/>
      <sz val="12"/>
      <color rgb="FF000000"/>
      <name val="Swis721 Lt BT"/>
      <family val="2"/>
    </font>
    <font>
      <sz val="11"/>
      <color rgb="FF000000"/>
      <name val="Swis721 Lt BT"/>
      <family val="2"/>
    </font>
    <font>
      <b/>
      <sz val="11"/>
      <color rgb="FF000000"/>
      <name val="Swis721 Lt BT"/>
      <family val="2"/>
    </font>
    <font>
      <sz val="12"/>
      <color rgb="FF000000"/>
      <name val="Swis721 Lt BT"/>
      <family val="2"/>
    </font>
    <font>
      <b/>
      <sz val="11"/>
      <color indexed="8"/>
      <name val="Swis721 Lt BT"/>
      <family val="2"/>
    </font>
    <font>
      <sz val="11"/>
      <color indexed="8"/>
      <name val="Swis721 Lt BT"/>
      <family val="2"/>
    </font>
    <font>
      <i/>
      <sz val="11"/>
      <color indexed="8"/>
      <name val="Swis721 Lt BT"/>
      <family val="2"/>
    </font>
    <font>
      <sz val="11"/>
      <name val="Swis721 Lt BT"/>
      <family val="2"/>
    </font>
    <font>
      <b/>
      <sz val="11"/>
      <name val="Swis721 Lt BT"/>
      <family val="2"/>
    </font>
    <font>
      <sz val="10"/>
      <name val="Arial"/>
      <family val="2"/>
      <charset val="1"/>
    </font>
    <font>
      <sz val="18"/>
      <color theme="3"/>
      <name val="Cambria"/>
      <family val="2"/>
      <scheme val="major"/>
    </font>
    <font>
      <sz val="11"/>
      <color rgb="FF9C5700"/>
      <name val="Calibri"/>
      <family val="2"/>
      <scheme val="minor"/>
    </font>
    <font>
      <i/>
      <sz val="11"/>
      <color rgb="FF000000"/>
      <name val="Swis721 Lt BT"/>
      <family val="2"/>
    </font>
    <font>
      <b/>
      <sz val="12"/>
      <name val="Swis721 Lt BT"/>
      <family val="2"/>
    </font>
    <font>
      <sz val="12"/>
      <name val="Swis721 Lt BT"/>
      <family val="2"/>
    </font>
    <font>
      <sz val="10"/>
      <color rgb="FF000000"/>
      <name val="Swis721 Lt BT"/>
      <family val="2"/>
    </font>
    <font>
      <sz val="10"/>
      <name val="Swis721 Lt BT"/>
      <family val="2"/>
    </font>
    <font>
      <sz val="11"/>
      <name val="Trebuchet MS"/>
      <family val="2"/>
    </font>
    <font>
      <b/>
      <sz val="10"/>
      <name val="Swis721 Lt BT"/>
    </font>
    <font>
      <b/>
      <u/>
      <sz val="10"/>
      <name val="Swis721 Lt BT"/>
    </font>
    <font>
      <sz val="12"/>
      <name val="Swis721 Lt BT"/>
    </font>
    <font>
      <b/>
      <sz val="12"/>
      <name val="Swis721 Lt BT"/>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0"/>
        <bgColor indexed="64"/>
      </patternFill>
    </fill>
    <fill>
      <patternFill patternType="solid">
        <fgColor rgb="FFFFFF00"/>
        <bgColor indexed="64"/>
      </patternFill>
    </fill>
    <fill>
      <patternFill patternType="solid">
        <fgColor rgb="FFF2F2F2"/>
        <bgColor rgb="FF000000"/>
      </patternFill>
    </fill>
  </fills>
  <borders count="9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auto="1"/>
      </left>
      <right/>
      <top style="medium">
        <color auto="1"/>
      </top>
      <bottom/>
      <diagonal/>
    </border>
    <border>
      <left style="medium">
        <color indexed="64"/>
      </left>
      <right style="thin">
        <color indexed="64"/>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auto="1"/>
      </left>
      <right/>
      <top/>
      <bottom style="medium">
        <color auto="1"/>
      </bottom>
      <diagonal/>
    </border>
    <border>
      <left/>
      <right style="medium">
        <color auto="1"/>
      </right>
      <top/>
      <bottom style="medium">
        <color auto="1"/>
      </bottom>
      <diagonal/>
    </border>
    <border>
      <left style="hair">
        <color indexed="64"/>
      </left>
      <right style="thin">
        <color indexed="64"/>
      </right>
      <top style="hair">
        <color indexed="64"/>
      </top>
      <bottom style="hair">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thin">
        <color indexed="64"/>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medium">
        <color auto="1"/>
      </right>
      <top style="medium">
        <color indexed="64"/>
      </top>
      <bottom style="hair">
        <color indexed="64"/>
      </bottom>
      <diagonal/>
    </border>
    <border>
      <left style="hair">
        <color indexed="64"/>
      </left>
      <right/>
      <top/>
      <bottom style="hair">
        <color indexed="64"/>
      </bottom>
      <diagonal/>
    </border>
    <border>
      <left/>
      <right style="hair">
        <color indexed="64"/>
      </right>
      <top style="medium">
        <color indexed="64"/>
      </top>
      <bottom style="hair">
        <color indexed="64"/>
      </bottom>
      <diagonal/>
    </border>
    <border>
      <left/>
      <right style="hair">
        <color indexed="64"/>
      </right>
      <top/>
      <bottom style="hair">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style="dotted">
        <color rgb="FF000000"/>
      </left>
      <right style="dotted">
        <color rgb="FF000000"/>
      </right>
      <top style="dotted">
        <color rgb="FF000000"/>
      </top>
      <bottom style="dotted">
        <color rgb="FF000000"/>
      </bottom>
      <diagonal/>
    </border>
    <border>
      <left/>
      <right style="thin">
        <color indexed="64"/>
      </right>
      <top/>
      <bottom style="hair">
        <color indexed="64"/>
      </bottom>
      <diagonal/>
    </border>
    <border>
      <left style="hair">
        <color indexed="64"/>
      </left>
      <right style="hair">
        <color indexed="64"/>
      </right>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bottom/>
      <diagonal/>
    </border>
    <border>
      <left style="hair">
        <color indexed="64"/>
      </left>
      <right/>
      <top style="hair">
        <color indexed="64"/>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hair">
        <color indexed="64"/>
      </left>
      <right style="thin">
        <color indexed="64"/>
      </right>
      <top/>
      <bottom style="medium">
        <color indexed="64"/>
      </bottom>
      <diagonal/>
    </border>
    <border>
      <left style="medium">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medium">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s>
  <cellStyleXfs count="137">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164" fontId="2" fillId="0" borderId="0" applyFont="0" applyFill="0" applyBorder="0" applyAlignment="0" applyProtection="0"/>
    <xf numFmtId="0" fontId="19" fillId="0" borderId="0"/>
    <xf numFmtId="0" fontId="2"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164" fontId="21" fillId="0" borderId="0" applyFont="0" applyFill="0" applyBorder="0" applyAlignment="0" applyProtection="0"/>
    <xf numFmtId="164" fontId="20" fillId="0" borderId="0" applyFont="0" applyFill="0" applyBorder="0" applyAlignment="0" applyProtection="0"/>
    <xf numFmtId="0" fontId="19" fillId="0" borderId="0"/>
    <xf numFmtId="0" fontId="2" fillId="0" borderId="0"/>
    <xf numFmtId="0" fontId="2" fillId="0" borderId="0"/>
    <xf numFmtId="0" fontId="2" fillId="0" borderId="0"/>
    <xf numFmtId="0" fontId="21" fillId="0" borderId="0"/>
    <xf numFmtId="0" fontId="20" fillId="0" borderId="0"/>
    <xf numFmtId="0" fontId="2" fillId="8" borderId="8" applyNumberFormat="0" applyFont="0" applyAlignment="0" applyProtection="0"/>
    <xf numFmtId="9" fontId="2" fillId="0" borderId="0" applyFont="0" applyFill="0" applyBorder="0" applyAlignment="0" applyProtection="0"/>
    <xf numFmtId="9" fontId="21" fillId="0" borderId="0" applyFont="0" applyFill="0" applyBorder="0" applyAlignment="0" applyProtection="0"/>
    <xf numFmtId="9" fontId="20" fillId="0" borderId="0" applyFont="0" applyFill="0" applyBorder="0" applyAlignment="0" applyProtection="0"/>
    <xf numFmtId="43" fontId="2" fillId="0" borderId="0" applyFont="0" applyFill="0" applyBorder="0" applyAlignment="0" applyProtection="0"/>
    <xf numFmtId="43" fontId="20" fillId="0" borderId="0" applyFont="0" applyFill="0" applyBorder="0" applyAlignment="0" applyProtection="0"/>
    <xf numFmtId="164" fontId="2" fillId="0" borderId="0" applyFont="0" applyFill="0" applyBorder="0" applyAlignment="0" applyProtection="0"/>
    <xf numFmtId="0" fontId="22" fillId="0" borderId="0"/>
    <xf numFmtId="4" fontId="19" fillId="0" borderId="0" applyFont="0" applyFill="0" applyBorder="0" applyAlignment="0" applyProtection="0"/>
    <xf numFmtId="4" fontId="19" fillId="0" borderId="0" applyFont="0" applyFill="0" applyBorder="0" applyAlignment="0" applyProtection="0"/>
    <xf numFmtId="3" fontId="19" fillId="0" borderId="0" applyFont="0" applyFill="0" applyBorder="0" applyAlignment="0" applyProtection="0"/>
    <xf numFmtId="3"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0" fontId="19" fillId="0" borderId="0" applyFont="0" applyFill="0" applyBorder="0" applyAlignment="0" applyProtection="0"/>
    <xf numFmtId="0" fontId="19" fillId="0" borderId="0" applyFont="0" applyFill="0" applyBorder="0" applyAlignment="0" applyProtection="0"/>
    <xf numFmtId="2" fontId="19" fillId="0" borderId="0" applyFont="0" applyFill="0" applyBorder="0" applyAlignment="0" applyProtection="0"/>
    <xf numFmtId="2" fontId="19" fillId="0" borderId="0" applyFont="0" applyFill="0" applyBorder="0" applyAlignment="0" applyProtection="0"/>
    <xf numFmtId="2" fontId="26" fillId="0" borderId="0" applyProtection="0"/>
    <xf numFmtId="0" fontId="27" fillId="0" borderId="0" applyNumberFormat="0" applyFont="0" applyFill="0" applyAlignment="0" applyProtection="0"/>
    <xf numFmtId="0" fontId="28" fillId="0" borderId="0" applyNumberFormat="0" applyFont="0" applyFill="0" applyAlignment="0" applyProtection="0"/>
    <xf numFmtId="0" fontId="19" fillId="0" borderId="12">
      <alignment wrapText="1"/>
    </xf>
    <xf numFmtId="0" fontId="19" fillId="0" borderId="12">
      <alignment wrapText="1"/>
    </xf>
    <xf numFmtId="10" fontId="19" fillId="0" borderId="0" applyFont="0" applyFill="0" applyBorder="0" applyAlignment="0" applyProtection="0"/>
    <xf numFmtId="10" fontId="19" fillId="0" borderId="0" applyFont="0" applyFill="0" applyBorder="0" applyAlignment="0" applyProtection="0"/>
    <xf numFmtId="43" fontId="29" fillId="0" borderId="0" applyFont="0" applyFill="0" applyBorder="0" applyAlignment="0" applyProtection="0"/>
    <xf numFmtId="168" fontId="19" fillId="0" borderId="0" applyFont="0" applyFill="0" applyBorder="0" applyAlignment="0" applyProtection="0"/>
    <xf numFmtId="9" fontId="2" fillId="0" borderId="0" applyFont="0" applyFill="0" applyBorder="0" applyAlignment="0" applyProtection="0"/>
    <xf numFmtId="0" fontId="19" fillId="0" borderId="0"/>
    <xf numFmtId="0" fontId="41" fillId="0" borderId="0"/>
    <xf numFmtId="0" fontId="41" fillId="0" borderId="0"/>
    <xf numFmtId="0" fontId="42" fillId="0" borderId="0" applyNumberFormat="0" applyFill="0" applyBorder="0" applyAlignment="0" applyProtection="0"/>
    <xf numFmtId="0" fontId="43" fillId="4"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164" fontId="2" fillId="0" borderId="0" applyFont="0" applyFill="0" applyBorder="0" applyAlignment="0" applyProtection="0"/>
    <xf numFmtId="164" fontId="21" fillId="0" borderId="0" applyFont="0" applyFill="0" applyBorder="0" applyAlignment="0" applyProtection="0"/>
    <xf numFmtId="164" fontId="20" fillId="0" borderId="0" applyFont="0" applyFill="0" applyBorder="0" applyAlignment="0" applyProtection="0"/>
    <xf numFmtId="43" fontId="2" fillId="0" borderId="0" applyFont="0" applyFill="0" applyBorder="0" applyAlignment="0" applyProtection="0"/>
    <xf numFmtId="43" fontId="20" fillId="0" borderId="0" applyFont="0" applyFill="0" applyBorder="0" applyAlignment="0" applyProtection="0"/>
    <xf numFmtId="164" fontId="2" fillId="0" borderId="0" applyFont="0" applyFill="0" applyBorder="0" applyAlignment="0" applyProtection="0"/>
    <xf numFmtId="43" fontId="29" fillId="0" borderId="0" applyFont="0" applyFill="0" applyBorder="0" applyAlignment="0" applyProtection="0"/>
    <xf numFmtId="43" fontId="19" fillId="0" borderId="0" applyFont="0" applyFill="0" applyBorder="0" applyAlignment="0" applyProtection="0"/>
    <xf numFmtId="43" fontId="2" fillId="0" borderId="0" applyFont="0" applyFill="0" applyBorder="0" applyAlignment="0" applyProtection="0"/>
  </cellStyleXfs>
  <cellXfs count="225">
    <xf numFmtId="0" fontId="0" fillId="0" borderId="0" xfId="0"/>
    <xf numFmtId="0" fontId="31" fillId="0" borderId="16" xfId="0" applyFont="1" applyBorder="1" applyAlignment="1">
      <alignment vertical="center" wrapText="1"/>
    </xf>
    <xf numFmtId="0" fontId="25" fillId="0" borderId="0" xfId="0" applyFont="1"/>
    <xf numFmtId="0" fontId="35" fillId="0" borderId="0" xfId="0" applyFont="1"/>
    <xf numFmtId="0" fontId="31" fillId="0" borderId="38" xfId="0" applyFont="1" applyBorder="1" applyAlignment="1">
      <alignment vertical="center" wrapText="1"/>
    </xf>
    <xf numFmtId="0" fontId="34" fillId="34" borderId="18" xfId="0" applyFont="1" applyFill="1" applyBorder="1" applyAlignment="1">
      <alignment horizontal="center" vertical="center" wrapText="1"/>
    </xf>
    <xf numFmtId="0" fontId="34" fillId="34" borderId="20" xfId="0" applyFont="1" applyFill="1" applyBorder="1" applyAlignment="1">
      <alignment horizontal="center" vertical="center" wrapText="1"/>
    </xf>
    <xf numFmtId="0" fontId="33" fillId="0" borderId="0" xfId="0" applyFont="1"/>
    <xf numFmtId="0" fontId="34" fillId="34" borderId="23" xfId="0" applyFont="1" applyFill="1" applyBorder="1" applyAlignment="1">
      <alignment horizontal="center" vertical="center" wrapText="1"/>
    </xf>
    <xf numFmtId="10" fontId="33" fillId="34" borderId="31" xfId="116" applyNumberFormat="1" applyFont="1" applyFill="1" applyBorder="1" applyAlignment="1" applyProtection="1">
      <alignment horizontal="center" vertical="center" wrapText="1"/>
    </xf>
    <xf numFmtId="0" fontId="0" fillId="36" borderId="0" xfId="0" applyFill="1"/>
    <xf numFmtId="164" fontId="24" fillId="35" borderId="51" xfId="93" applyFont="1" applyFill="1" applyBorder="1" applyAlignment="1" applyProtection="1">
      <alignment vertical="center" wrapText="1"/>
      <protection hidden="1"/>
    </xf>
    <xf numFmtId="164" fontId="24" fillId="35" borderId="54" xfId="93" applyFont="1" applyFill="1" applyBorder="1" applyAlignment="1" applyProtection="1">
      <alignment vertical="center" wrapText="1"/>
      <protection hidden="1"/>
    </xf>
    <xf numFmtId="164" fontId="24" fillId="35" borderId="54" xfId="93" applyFont="1" applyFill="1" applyBorder="1" applyAlignment="1" applyProtection="1">
      <alignment horizontal="distributed" vertical="top"/>
      <protection hidden="1"/>
    </xf>
    <xf numFmtId="0" fontId="40" fillId="33" borderId="61" xfId="0" applyFont="1" applyFill="1" applyBorder="1" applyAlignment="1" applyProtection="1">
      <alignment horizontal="center" vertical="center" wrapText="1"/>
      <protection hidden="1"/>
    </xf>
    <xf numFmtId="0" fontId="40" fillId="33" borderId="62" xfId="0" applyFont="1" applyFill="1" applyBorder="1" applyAlignment="1" applyProtection="1">
      <alignment horizontal="center" vertical="center" wrapText="1"/>
      <protection hidden="1"/>
    </xf>
    <xf numFmtId="169" fontId="24" fillId="35" borderId="54" xfId="93" applyNumberFormat="1" applyFont="1" applyFill="1" applyBorder="1" applyAlignment="1" applyProtection="1">
      <alignment vertical="center" wrapText="1"/>
      <protection hidden="1"/>
    </xf>
    <xf numFmtId="10" fontId="33" fillId="34" borderId="31" xfId="116" applyNumberFormat="1" applyFont="1" applyFill="1" applyBorder="1" applyAlignment="1" applyProtection="1">
      <alignment horizontal="center" vertical="center" wrapText="1"/>
      <protection locked="0"/>
    </xf>
    <xf numFmtId="169" fontId="23" fillId="0" borderId="63" xfId="93" applyNumberFormat="1" applyFont="1" applyFill="1" applyBorder="1" applyAlignment="1" applyProtection="1">
      <alignment horizontal="right" vertical="top" wrapText="1"/>
    </xf>
    <xf numFmtId="171" fontId="23" fillId="0" borderId="63" xfId="93" applyNumberFormat="1" applyFont="1" applyFill="1" applyBorder="1" applyAlignment="1" applyProtection="1">
      <alignment horizontal="right" vertical="top" wrapText="1"/>
    </xf>
    <xf numFmtId="164" fontId="23" fillId="0" borderId="63" xfId="93" applyFont="1" applyFill="1" applyBorder="1" applyAlignment="1" applyProtection="1">
      <alignment horizontal="right" vertical="top" wrapText="1"/>
    </xf>
    <xf numFmtId="164" fontId="23" fillId="0" borderId="70" xfId="93" applyFont="1" applyFill="1" applyBorder="1" applyAlignment="1" applyProtection="1">
      <alignment horizontal="right" vertical="top" wrapText="1"/>
    </xf>
    <xf numFmtId="164" fontId="23" fillId="38" borderId="63" xfId="93" applyFont="1" applyFill="1" applyBorder="1" applyAlignment="1" applyProtection="1">
      <alignment horizontal="right" vertical="top" wrapText="1"/>
    </xf>
    <xf numFmtId="164" fontId="23" fillId="0" borderId="79" xfId="93" applyFont="1" applyFill="1" applyBorder="1" applyAlignment="1" applyProtection="1">
      <alignment horizontal="right" vertical="top" wrapText="1"/>
    </xf>
    <xf numFmtId="171" fontId="23" fillId="0" borderId="79" xfId="93" applyNumberFormat="1" applyFont="1" applyFill="1" applyBorder="1" applyAlignment="1" applyProtection="1">
      <alignment horizontal="right" vertical="top" wrapText="1"/>
    </xf>
    <xf numFmtId="0" fontId="23" fillId="0" borderId="32" xfId="0" applyFont="1" applyBorder="1" applyAlignment="1" applyProtection="1">
      <alignment wrapText="1"/>
      <protection hidden="1"/>
    </xf>
    <xf numFmtId="164" fontId="24" fillId="35" borderId="63" xfId="93" applyFont="1" applyFill="1" applyBorder="1" applyAlignment="1" applyProtection="1">
      <alignment horizontal="distributed" vertical="top"/>
      <protection hidden="1"/>
    </xf>
    <xf numFmtId="0" fontId="23" fillId="0" borderId="12" xfId="0" applyFont="1" applyBorder="1" applyAlignment="1" applyProtection="1">
      <alignment horizontal="left" vertical="top" wrapText="1"/>
      <protection hidden="1"/>
    </xf>
    <xf numFmtId="0" fontId="39" fillId="0" borderId="0" xfId="0" applyFont="1" applyProtection="1">
      <protection locked="0" hidden="1"/>
    </xf>
    <xf numFmtId="0" fontId="46" fillId="0" borderId="0" xfId="0" applyFont="1" applyProtection="1">
      <protection locked="0" hidden="1"/>
    </xf>
    <xf numFmtId="0" fontId="23" fillId="0" borderId="0" xfId="0" applyFont="1" applyProtection="1">
      <protection locked="0" hidden="1"/>
    </xf>
    <xf numFmtId="164" fontId="23" fillId="0" borderId="24" xfId="93" applyFont="1" applyFill="1" applyBorder="1" applyAlignment="1" applyProtection="1">
      <alignment horizontal="center" vertical="top" wrapText="1"/>
      <protection locked="0" hidden="1"/>
    </xf>
    <xf numFmtId="164" fontId="23" fillId="0" borderId="49" xfId="93" applyFont="1" applyFill="1" applyBorder="1" applyAlignment="1" applyProtection="1">
      <alignment horizontal="center" vertical="top" wrapText="1"/>
      <protection locked="0" hidden="1"/>
    </xf>
    <xf numFmtId="164" fontId="23" fillId="35" borderId="51" xfId="93" applyFont="1" applyFill="1" applyBorder="1" applyAlignment="1" applyProtection="1">
      <alignment horizontal="center" vertical="top" wrapText="1"/>
      <protection locked="0" hidden="1"/>
    </xf>
    <xf numFmtId="0" fontId="23" fillId="39" borderId="0" xfId="0" applyFont="1" applyFill="1" applyProtection="1">
      <protection locked="0" hidden="1"/>
    </xf>
    <xf numFmtId="0" fontId="23" fillId="0" borderId="0" xfId="0" applyFont="1" applyAlignment="1" applyProtection="1">
      <alignment vertical="top"/>
      <protection locked="0" hidden="1"/>
    </xf>
    <xf numFmtId="164" fontId="23" fillId="0" borderId="74" xfId="93" applyFont="1" applyFill="1" applyBorder="1" applyAlignment="1" applyProtection="1">
      <alignment horizontal="center" vertical="top" wrapText="1"/>
      <protection locked="0" hidden="1"/>
    </xf>
    <xf numFmtId="164" fontId="23" fillId="35" borderId="60" xfId="93" applyFont="1" applyFill="1" applyBorder="1" applyAlignment="1" applyProtection="1">
      <alignment horizontal="center" vertical="top" wrapText="1"/>
      <protection locked="0" hidden="1"/>
    </xf>
    <xf numFmtId="164" fontId="39" fillId="0" borderId="0" xfId="0" applyNumberFormat="1" applyFont="1" applyProtection="1">
      <protection locked="0" hidden="1"/>
    </xf>
    <xf numFmtId="0" fontId="23" fillId="0" borderId="0" xfId="0" applyFont="1" applyAlignment="1" applyProtection="1">
      <alignment wrapText="1"/>
      <protection locked="0" hidden="1"/>
    </xf>
    <xf numFmtId="0" fontId="23" fillId="0" borderId="0" xfId="0" applyFont="1" applyAlignment="1" applyProtection="1">
      <alignment vertical="center"/>
      <protection locked="0" hidden="1"/>
    </xf>
    <xf numFmtId="0" fontId="23" fillId="0" borderId="0" xfId="0" applyFont="1" applyAlignment="1" applyProtection="1">
      <alignment horizontal="center" vertical="center"/>
      <protection locked="0" hidden="1"/>
    </xf>
    <xf numFmtId="43" fontId="23" fillId="0" borderId="0" xfId="136" applyFont="1" applyAlignment="1" applyProtection="1">
      <alignment horizontal="center" vertical="center"/>
      <protection locked="0" hidden="1"/>
    </xf>
    <xf numFmtId="0" fontId="23" fillId="0" borderId="49" xfId="0" applyFont="1" applyBorder="1" applyAlignment="1">
      <alignment horizontal="center" vertical="top" wrapText="1"/>
    </xf>
    <xf numFmtId="0" fontId="23" fillId="0" borderId="71" xfId="0" applyFont="1" applyBorder="1" applyAlignment="1">
      <alignment horizontal="left" vertical="top" wrapText="1"/>
    </xf>
    <xf numFmtId="0" fontId="23" fillId="0" borderId="71" xfId="0" applyFont="1" applyBorder="1" applyAlignment="1">
      <alignment horizontal="center" vertical="top" wrapText="1"/>
    </xf>
    <xf numFmtId="4" fontId="23" fillId="0" borderId="73" xfId="136" applyNumberFormat="1" applyFont="1" applyFill="1" applyBorder="1" applyAlignment="1" applyProtection="1">
      <alignment horizontal="center" vertical="top" wrapText="1"/>
    </xf>
    <xf numFmtId="0" fontId="40" fillId="35" borderId="60" xfId="0" applyFont="1" applyFill="1" applyBorder="1" applyAlignment="1">
      <alignment horizontal="center" vertical="center"/>
    </xf>
    <xf numFmtId="0" fontId="40" fillId="35" borderId="57" xfId="0" applyFont="1" applyFill="1" applyBorder="1" applyAlignment="1">
      <alignment horizontal="left" vertical="center"/>
    </xf>
    <xf numFmtId="0" fontId="24" fillId="35" borderId="48" xfId="0" applyFont="1" applyFill="1" applyBorder="1" applyAlignment="1">
      <alignment horizontal="distributed" vertical="top"/>
    </xf>
    <xf numFmtId="4" fontId="23" fillId="35" borderId="55" xfId="136" applyNumberFormat="1" applyFont="1" applyFill="1" applyBorder="1" applyAlignment="1" applyProtection="1">
      <alignment horizontal="center" vertical="top"/>
    </xf>
    <xf numFmtId="0" fontId="23" fillId="0" borderId="77" xfId="0" applyFont="1" applyBorder="1" applyAlignment="1">
      <alignment horizontal="center" vertical="top" wrapText="1"/>
    </xf>
    <xf numFmtId="0" fontId="23" fillId="0" borderId="0" xfId="0" applyFont="1" applyAlignment="1">
      <alignment horizontal="left" vertical="top" wrapText="1"/>
    </xf>
    <xf numFmtId="0" fontId="23" fillId="0" borderId="0" xfId="0" applyFont="1" applyAlignment="1">
      <alignment horizontal="center" vertical="top" wrapText="1"/>
    </xf>
    <xf numFmtId="4" fontId="23" fillId="0" borderId="0" xfId="136" applyNumberFormat="1" applyFont="1" applyFill="1" applyBorder="1" applyAlignment="1" applyProtection="1">
      <alignment horizontal="center" vertical="top" wrapText="1"/>
    </xf>
    <xf numFmtId="164" fontId="23" fillId="0" borderId="63" xfId="93" applyFont="1" applyBorder="1" applyAlignment="1" applyProtection="1">
      <alignment horizontal="right" vertical="top" wrapText="1"/>
    </xf>
    <xf numFmtId="164" fontId="23" fillId="0" borderId="79" xfId="93" applyFont="1" applyBorder="1" applyAlignment="1" applyProtection="1">
      <alignment horizontal="right" vertical="top" wrapText="1"/>
    </xf>
    <xf numFmtId="169" fontId="23" fillId="0" borderId="63" xfId="93" applyNumberFormat="1" applyFont="1" applyBorder="1" applyAlignment="1" applyProtection="1">
      <alignment horizontal="right" vertical="top" wrapText="1"/>
    </xf>
    <xf numFmtId="0" fontId="24" fillId="40" borderId="54" xfId="0" applyFont="1" applyFill="1" applyBorder="1" applyAlignment="1">
      <alignment vertical="center" wrapText="1"/>
    </xf>
    <xf numFmtId="171" fontId="23" fillId="0" borderId="63" xfId="93" applyNumberFormat="1" applyFont="1" applyBorder="1" applyAlignment="1" applyProtection="1">
      <alignment horizontal="right" vertical="top" wrapText="1"/>
    </xf>
    <xf numFmtId="164" fontId="48" fillId="0" borderId="63" xfId="93" applyFont="1" applyFill="1" applyBorder="1" applyAlignment="1" applyProtection="1">
      <alignment horizontal="right" vertical="top" wrapText="1"/>
    </xf>
    <xf numFmtId="164" fontId="48" fillId="0" borderId="63" xfId="93" applyFont="1" applyBorder="1" applyAlignment="1" applyProtection="1">
      <alignment horizontal="right" vertical="top" wrapText="1"/>
    </xf>
    <xf numFmtId="164" fontId="48" fillId="0" borderId="69" xfId="93" applyFont="1" applyBorder="1" applyAlignment="1" applyProtection="1">
      <alignment horizontal="right" vertical="top" wrapText="1"/>
    </xf>
    <xf numFmtId="164" fontId="48" fillId="0" borderId="79" xfId="93" applyFont="1" applyBorder="1" applyAlignment="1" applyProtection="1">
      <alignment horizontal="right" vertical="top" wrapText="1"/>
    </xf>
    <xf numFmtId="164" fontId="48" fillId="0" borderId="70" xfId="93" applyFont="1" applyBorder="1" applyAlignment="1" applyProtection="1">
      <alignment horizontal="right" vertical="top" wrapText="1"/>
    </xf>
    <xf numFmtId="164" fontId="23" fillId="0" borderId="69" xfId="93" applyFont="1" applyBorder="1" applyAlignment="1" applyProtection="1">
      <alignment horizontal="right" vertical="top" wrapText="1"/>
    </xf>
    <xf numFmtId="164" fontId="23" fillId="0" borderId="70" xfId="93" applyFont="1" applyBorder="1" applyAlignment="1" applyProtection="1">
      <alignment horizontal="right" vertical="top" wrapText="1"/>
    </xf>
    <xf numFmtId="164" fontId="48" fillId="0" borderId="87" xfId="93" applyFont="1" applyBorder="1" applyAlignment="1" applyProtection="1">
      <alignment horizontal="right" vertical="top" wrapText="1"/>
    </xf>
    <xf numFmtId="0" fontId="23" fillId="0" borderId="24" xfId="0" applyFont="1" applyBorder="1" applyAlignment="1">
      <alignment horizontal="center" vertical="top" wrapText="1"/>
    </xf>
    <xf numFmtId="0" fontId="23" fillId="0" borderId="12" xfId="0" applyFont="1" applyBorder="1" applyAlignment="1">
      <alignment horizontal="center" vertical="top" wrapText="1"/>
    </xf>
    <xf numFmtId="4" fontId="23" fillId="0" borderId="59" xfId="136" applyNumberFormat="1" applyFont="1" applyFill="1" applyBorder="1" applyAlignment="1" applyProtection="1">
      <alignment horizontal="center" vertical="top" wrapText="1"/>
    </xf>
    <xf numFmtId="4" fontId="23" fillId="0" borderId="78" xfId="136" applyNumberFormat="1" applyFont="1" applyFill="1" applyBorder="1" applyAlignment="1" applyProtection="1">
      <alignment horizontal="center" vertical="top" wrapText="1"/>
    </xf>
    <xf numFmtId="0" fontId="40" fillId="35" borderId="51" xfId="0" applyFont="1" applyFill="1" applyBorder="1" applyAlignment="1">
      <alignment horizontal="center" vertical="center" wrapText="1"/>
    </xf>
    <xf numFmtId="0" fontId="40" fillId="35" borderId="52" xfId="0" applyFont="1" applyFill="1" applyBorder="1" applyAlignment="1">
      <alignment horizontal="left" vertical="center"/>
    </xf>
    <xf numFmtId="0" fontId="24" fillId="35" borderId="52" xfId="0" applyFont="1" applyFill="1" applyBorder="1" applyAlignment="1">
      <alignment horizontal="left" vertical="center" wrapText="1"/>
    </xf>
    <xf numFmtId="4" fontId="23" fillId="35" borderId="54" xfId="136" applyNumberFormat="1" applyFont="1" applyFill="1" applyBorder="1" applyAlignment="1" applyProtection="1">
      <alignment horizontal="center" vertical="top" wrapText="1"/>
    </xf>
    <xf numFmtId="0" fontId="23" fillId="0" borderId="60" xfId="0" applyFont="1" applyBorder="1" applyAlignment="1">
      <alignment horizontal="center" vertical="top" wrapText="1"/>
    </xf>
    <xf numFmtId="0" fontId="23" fillId="0" borderId="48" xfId="0" applyFont="1" applyBorder="1" applyAlignment="1">
      <alignment horizontal="left" vertical="top" wrapText="1"/>
    </xf>
    <xf numFmtId="0" fontId="23" fillId="0" borderId="48" xfId="0" applyFont="1" applyBorder="1" applyAlignment="1">
      <alignment horizontal="center" vertical="top" wrapText="1"/>
    </xf>
    <xf numFmtId="4" fontId="23" fillId="0" borderId="55" xfId="136" applyNumberFormat="1" applyFont="1" applyFill="1" applyBorder="1" applyAlignment="1" applyProtection="1">
      <alignment horizontal="center" vertical="top" wrapText="1"/>
    </xf>
    <xf numFmtId="0" fontId="23" fillId="0" borderId="80" xfId="0" applyFont="1" applyBorder="1" applyAlignment="1">
      <alignment horizontal="center" vertical="top" wrapText="1"/>
    </xf>
    <xf numFmtId="0" fontId="23" fillId="0" borderId="68" xfId="0" applyFont="1" applyBorder="1" applyAlignment="1">
      <alignment horizontal="left" vertical="top" wrapText="1"/>
    </xf>
    <xf numFmtId="0" fontId="23" fillId="0" borderId="68" xfId="0" applyFont="1" applyBorder="1" applyAlignment="1">
      <alignment horizontal="center" vertical="top" wrapText="1"/>
    </xf>
    <xf numFmtId="4" fontId="23" fillId="0" borderId="81" xfId="136" applyNumberFormat="1" applyFont="1" applyFill="1" applyBorder="1" applyAlignment="1" applyProtection="1">
      <alignment horizontal="center" vertical="top" wrapText="1"/>
    </xf>
    <xf numFmtId="4" fontId="23" fillId="35" borderId="58" xfId="136" applyNumberFormat="1" applyFont="1" applyFill="1" applyBorder="1" applyAlignment="1" applyProtection="1">
      <alignment horizontal="center" vertical="top" wrapText="1"/>
    </xf>
    <xf numFmtId="0" fontId="40" fillId="35" borderId="52" xfId="0" applyFont="1" applyFill="1" applyBorder="1" applyAlignment="1">
      <alignment horizontal="left" vertical="center" wrapText="1"/>
    </xf>
    <xf numFmtId="0" fontId="23" fillId="38" borderId="48" xfId="0" applyFont="1" applyFill="1" applyBorder="1" applyAlignment="1">
      <alignment horizontal="left" vertical="top" wrapText="1"/>
    </xf>
    <xf numFmtId="0" fontId="23" fillId="38" borderId="48" xfId="0" applyFont="1" applyFill="1" applyBorder="1" applyAlignment="1">
      <alignment horizontal="center" vertical="top" wrapText="1"/>
    </xf>
    <xf numFmtId="4" fontId="23" fillId="38" borderId="55" xfId="136" applyNumberFormat="1" applyFont="1" applyFill="1" applyBorder="1" applyAlignment="1" applyProtection="1">
      <alignment horizontal="center" vertical="top" wrapText="1"/>
    </xf>
    <xf numFmtId="0" fontId="23" fillId="0" borderId="12" xfId="0" applyFont="1" applyBorder="1" applyAlignment="1">
      <alignment horizontal="left" vertical="top" wrapText="1"/>
    </xf>
    <xf numFmtId="4" fontId="23" fillId="0" borderId="55" xfId="136" applyNumberFormat="1" applyFont="1" applyBorder="1" applyAlignment="1" applyProtection="1">
      <alignment horizontal="center" vertical="top" wrapText="1"/>
    </xf>
    <xf numFmtId="0" fontId="23" fillId="38" borderId="12" xfId="0" applyFont="1" applyFill="1" applyBorder="1" applyAlignment="1">
      <alignment horizontal="left" vertical="top" wrapText="1"/>
    </xf>
    <xf numFmtId="0" fontId="23" fillId="0" borderId="57" xfId="0" applyFont="1" applyBorder="1" applyAlignment="1">
      <alignment horizontal="left" vertical="top" wrapText="1"/>
    </xf>
    <xf numFmtId="0" fontId="23" fillId="0" borderId="82" xfId="0" applyFont="1" applyBorder="1" applyAlignment="1">
      <alignment horizontal="left" vertical="top" wrapText="1"/>
    </xf>
    <xf numFmtId="0" fontId="40" fillId="35" borderId="56" xfId="0" applyFont="1" applyFill="1" applyBorder="1" applyAlignment="1">
      <alignment horizontal="left" vertical="center" wrapText="1"/>
    </xf>
    <xf numFmtId="4" fontId="23" fillId="0" borderId="41" xfId="136" applyNumberFormat="1" applyFont="1" applyFill="1" applyBorder="1" applyAlignment="1" applyProtection="1">
      <alignment horizontal="center" vertical="top" wrapText="1"/>
    </xf>
    <xf numFmtId="0" fontId="40" fillId="35" borderId="56" xfId="0" applyFont="1" applyFill="1" applyBorder="1" applyAlignment="1">
      <alignment horizontal="left" vertical="center"/>
    </xf>
    <xf numFmtId="4" fontId="23" fillId="0" borderId="50" xfId="136" applyNumberFormat="1" applyFont="1" applyFill="1" applyBorder="1" applyAlignment="1" applyProtection="1">
      <alignment horizontal="center" vertical="top" wrapText="1"/>
    </xf>
    <xf numFmtId="4" fontId="23" fillId="0" borderId="83" xfId="136" applyNumberFormat="1" applyFont="1" applyFill="1" applyBorder="1" applyAlignment="1" applyProtection="1">
      <alignment horizontal="center" vertical="top" wrapText="1"/>
    </xf>
    <xf numFmtId="4" fontId="23" fillId="35" borderId="53" xfId="136" applyNumberFormat="1" applyFont="1" applyFill="1" applyBorder="1" applyAlignment="1" applyProtection="1">
      <alignment horizontal="center" vertical="top" wrapText="1"/>
    </xf>
    <xf numFmtId="0" fontId="23" fillId="0" borderId="0" xfId="0" applyFont="1" applyAlignment="1">
      <alignment vertical="center" wrapText="1"/>
    </xf>
    <xf numFmtId="0" fontId="23" fillId="0" borderId="41" xfId="0" applyFont="1" applyBorder="1" applyAlignment="1">
      <alignment horizontal="center" vertical="top" wrapText="1"/>
    </xf>
    <xf numFmtId="0" fontId="23" fillId="0" borderId="0" xfId="0" applyFont="1" applyAlignment="1">
      <alignment wrapText="1"/>
    </xf>
    <xf numFmtId="0" fontId="40" fillId="40" borderId="51" xfId="0" applyFont="1" applyFill="1" applyBorder="1" applyAlignment="1">
      <alignment horizontal="center" vertical="center" wrapText="1"/>
    </xf>
    <xf numFmtId="0" fontId="40" fillId="40" borderId="56" xfId="0" applyFont="1" applyFill="1" applyBorder="1" applyAlignment="1">
      <alignment horizontal="left" vertical="center"/>
    </xf>
    <xf numFmtId="0" fontId="24" fillId="40" borderId="52" xfId="0" applyFont="1" applyFill="1" applyBorder="1" applyAlignment="1">
      <alignment horizontal="left" vertical="center" wrapText="1"/>
    </xf>
    <xf numFmtId="0" fontId="23" fillId="40" borderId="53" xfId="0" applyFont="1" applyFill="1" applyBorder="1" applyAlignment="1">
      <alignment horizontal="center" vertical="top" wrapText="1"/>
    </xf>
    <xf numFmtId="0" fontId="23" fillId="0" borderId="50" xfId="0" applyFont="1" applyBorder="1" applyAlignment="1">
      <alignment horizontal="center" vertical="top" wrapText="1"/>
    </xf>
    <xf numFmtId="0" fontId="23" fillId="0" borderId="83" xfId="0" applyFont="1" applyBorder="1" applyAlignment="1">
      <alignment horizontal="center" vertical="top" wrapText="1"/>
    </xf>
    <xf numFmtId="0" fontId="23" fillId="0" borderId="48" xfId="0" applyFont="1" applyBorder="1" applyAlignment="1">
      <alignment vertical="top" wrapText="1"/>
    </xf>
    <xf numFmtId="0" fontId="23" fillId="0" borderId="57" xfId="0" applyFont="1" applyBorder="1" applyAlignment="1">
      <alignment horizontal="center" vertical="top" wrapText="1"/>
    </xf>
    <xf numFmtId="0" fontId="23" fillId="0" borderId="67" xfId="0" applyFont="1" applyBorder="1" applyAlignment="1">
      <alignment horizontal="center" vertical="top" wrapText="1"/>
    </xf>
    <xf numFmtId="0" fontId="23" fillId="0" borderId="57" xfId="0" applyFont="1" applyBorder="1" applyAlignment="1">
      <alignment vertical="top" wrapText="1"/>
    </xf>
    <xf numFmtId="2" fontId="23" fillId="0" borderId="67" xfId="0" applyNumberFormat="1" applyFont="1" applyBorder="1" applyAlignment="1">
      <alignment horizontal="center" vertical="top" wrapText="1"/>
    </xf>
    <xf numFmtId="2" fontId="23" fillId="0" borderId="50" xfId="136" applyNumberFormat="1" applyFont="1" applyFill="1" applyBorder="1" applyAlignment="1" applyProtection="1">
      <alignment horizontal="center" vertical="top" wrapText="1"/>
    </xf>
    <xf numFmtId="0" fontId="23" fillId="0" borderId="65" xfId="0" applyFont="1" applyBorder="1" applyAlignment="1">
      <alignment horizontal="left" vertical="top" wrapText="1"/>
    </xf>
    <xf numFmtId="0" fontId="23" fillId="0" borderId="66" xfId="0" applyFont="1" applyBorder="1" applyAlignment="1">
      <alignment horizontal="left" vertical="top" wrapText="1"/>
    </xf>
    <xf numFmtId="2" fontId="23" fillId="0" borderId="83" xfId="136" applyNumberFormat="1" applyFont="1" applyFill="1" applyBorder="1" applyAlignment="1" applyProtection="1">
      <alignment horizontal="center" vertical="top" wrapText="1"/>
    </xf>
    <xf numFmtId="0" fontId="47" fillId="0" borderId="64" xfId="0" applyFont="1" applyBorder="1" applyAlignment="1">
      <alignment horizontal="left" vertical="top" wrapText="1"/>
    </xf>
    <xf numFmtId="0" fontId="47" fillId="0" borderId="12" xfId="0" applyFont="1" applyBorder="1" applyAlignment="1">
      <alignment horizontal="center" vertical="top" wrapText="1"/>
    </xf>
    <xf numFmtId="0" fontId="47" fillId="0" borderId="41" xfId="0" applyFont="1" applyBorder="1" applyAlignment="1">
      <alignment horizontal="center" vertical="top" wrapText="1"/>
    </xf>
    <xf numFmtId="0" fontId="47" fillId="0" borderId="48" xfId="0" applyFont="1" applyBorder="1" applyAlignment="1">
      <alignment horizontal="center" vertical="top" wrapText="1"/>
    </xf>
    <xf numFmtId="0" fontId="47" fillId="0" borderId="50" xfId="0" applyFont="1" applyBorder="1" applyAlignment="1">
      <alignment horizontal="center" vertical="top" wrapText="1"/>
    </xf>
    <xf numFmtId="0" fontId="23" fillId="0" borderId="64" xfId="0" applyFont="1" applyBorder="1" applyAlignment="1">
      <alignment horizontal="left" vertical="top" wrapText="1"/>
    </xf>
    <xf numFmtId="0" fontId="23" fillId="0" borderId="72" xfId="0" applyFont="1" applyBorder="1" applyAlignment="1">
      <alignment horizontal="left" vertical="top" wrapText="1"/>
    </xf>
    <xf numFmtId="2" fontId="23" fillId="0" borderId="73" xfId="136" applyNumberFormat="1" applyFont="1" applyFill="1" applyBorder="1" applyAlignment="1" applyProtection="1">
      <alignment horizontal="center" vertical="top" wrapText="1"/>
    </xf>
    <xf numFmtId="4" fontId="23" fillId="0" borderId="12" xfId="136" applyNumberFormat="1" applyFont="1" applyFill="1" applyBorder="1" applyAlignment="1" applyProtection="1">
      <alignment horizontal="center" vertical="top" wrapText="1"/>
    </xf>
    <xf numFmtId="2" fontId="23" fillId="0" borderId="71" xfId="136" applyNumberFormat="1" applyFont="1" applyFill="1" applyBorder="1" applyAlignment="1" applyProtection="1">
      <alignment horizontal="center" vertical="top" wrapText="1"/>
    </xf>
    <xf numFmtId="0" fontId="40" fillId="35" borderId="51" xfId="0" applyFont="1" applyFill="1" applyBorder="1" applyAlignment="1">
      <alignment horizontal="center" vertical="center"/>
    </xf>
    <xf numFmtId="0" fontId="24" fillId="35" borderId="52" xfId="0" applyFont="1" applyFill="1" applyBorder="1" applyAlignment="1">
      <alignment horizontal="distributed" vertical="top"/>
    </xf>
    <xf numFmtId="4" fontId="23" fillId="35" borderId="58" xfId="136" applyNumberFormat="1" applyFont="1" applyFill="1" applyBorder="1" applyAlignment="1" applyProtection="1">
      <alignment horizontal="center" vertical="top"/>
    </xf>
    <xf numFmtId="0" fontId="23" fillId="0" borderId="74" xfId="0" applyFont="1" applyBorder="1" applyAlignment="1">
      <alignment horizontal="center" vertical="top" wrapText="1"/>
    </xf>
    <xf numFmtId="0" fontId="23" fillId="0" borderId="75" xfId="0" applyFont="1" applyBorder="1" applyAlignment="1">
      <alignment horizontal="left" vertical="top" wrapText="1"/>
    </xf>
    <xf numFmtId="0" fontId="23" fillId="0" borderId="84" xfId="0" applyFont="1" applyBorder="1" applyAlignment="1">
      <alignment horizontal="center" vertical="top" wrapText="1"/>
    </xf>
    <xf numFmtId="0" fontId="23" fillId="0" borderId="85" xfId="0" applyFont="1" applyBorder="1" applyAlignment="1">
      <alignment horizontal="left" vertical="top" wrapText="1"/>
    </xf>
    <xf numFmtId="0" fontId="23" fillId="0" borderId="85" xfId="0" applyFont="1" applyBorder="1" applyAlignment="1">
      <alignment horizontal="center" vertical="top" wrapText="1"/>
    </xf>
    <xf numFmtId="4" fontId="23" fillId="0" borderId="86" xfId="136" applyNumberFormat="1" applyFont="1" applyFill="1" applyBorder="1" applyAlignment="1" applyProtection="1">
      <alignment horizontal="center" vertical="top" wrapText="1"/>
    </xf>
    <xf numFmtId="0" fontId="39" fillId="0" borderId="18" xfId="0" applyFont="1" applyBorder="1" applyAlignment="1">
      <alignment vertical="top" wrapText="1"/>
    </xf>
    <xf numFmtId="1" fontId="39" fillId="0" borderId="20" xfId="0" applyNumberFormat="1" applyFont="1" applyBorder="1" applyAlignment="1">
      <alignment horizontal="center" vertical="top" wrapText="1"/>
    </xf>
    <xf numFmtId="0" fontId="40" fillId="0" borderId="16" xfId="0" applyFont="1" applyBorder="1" applyAlignment="1">
      <alignment vertical="top" wrapText="1"/>
    </xf>
    <xf numFmtId="170" fontId="39" fillId="0" borderId="17" xfId="0" applyNumberFormat="1" applyFont="1" applyBorder="1" applyAlignment="1">
      <alignment horizontal="center" vertical="center" wrapText="1"/>
    </xf>
    <xf numFmtId="0" fontId="37" fillId="34" borderId="29" xfId="0" applyFont="1" applyFill="1" applyBorder="1" applyAlignment="1">
      <alignment horizontal="left" vertical="center" wrapText="1"/>
    </xf>
    <xf numFmtId="0" fontId="33" fillId="34" borderId="47" xfId="0" applyFont="1" applyFill="1" applyBorder="1" applyAlignment="1">
      <alignment horizontal="left" vertical="center" wrapText="1"/>
    </xf>
    <xf numFmtId="0" fontId="33" fillId="34" borderId="29" xfId="0" applyFont="1" applyFill="1" applyBorder="1" applyAlignment="1">
      <alignment horizontal="left" vertical="center" wrapText="1"/>
    </xf>
    <xf numFmtId="0" fontId="34" fillId="34" borderId="44" xfId="0" applyFont="1" applyFill="1" applyBorder="1" applyAlignment="1">
      <alignment horizontal="left" vertical="center" wrapText="1"/>
    </xf>
    <xf numFmtId="0" fontId="34" fillId="34" borderId="45" xfId="0" applyFont="1" applyFill="1" applyBorder="1" applyAlignment="1">
      <alignment horizontal="left" vertical="center" wrapText="1"/>
    </xf>
    <xf numFmtId="0" fontId="34" fillId="34" borderId="43" xfId="0" applyFont="1" applyFill="1" applyBorder="1" applyAlignment="1">
      <alignment horizontal="left" vertical="center" wrapText="1"/>
    </xf>
    <xf numFmtId="0" fontId="34" fillId="34" borderId="39" xfId="0" applyFont="1" applyFill="1" applyBorder="1" applyAlignment="1">
      <alignment horizontal="left" vertical="center" wrapText="1"/>
    </xf>
    <xf numFmtId="0" fontId="34" fillId="34" borderId="32" xfId="0" applyFont="1" applyFill="1" applyBorder="1" applyAlignment="1">
      <alignment horizontal="left" vertical="center" wrapText="1"/>
    </xf>
    <xf numFmtId="0" fontId="34" fillId="34" borderId="46" xfId="0" applyFont="1" applyFill="1" applyBorder="1" applyAlignment="1">
      <alignment horizontal="left" vertical="center" wrapText="1"/>
    </xf>
    <xf numFmtId="10" fontId="34" fillId="34" borderId="31" xfId="116" applyNumberFormat="1" applyFont="1" applyFill="1" applyBorder="1" applyAlignment="1">
      <alignment horizontal="center" vertical="center" wrapText="1"/>
    </xf>
    <xf numFmtId="10" fontId="34" fillId="34" borderId="17" xfId="116" applyNumberFormat="1" applyFont="1" applyFill="1" applyBorder="1" applyAlignment="1">
      <alignment horizontal="center" vertical="center" wrapText="1"/>
    </xf>
    <xf numFmtId="0" fontId="34" fillId="34" borderId="26" xfId="0" applyFont="1" applyFill="1" applyBorder="1" applyAlignment="1">
      <alignment horizontal="center" vertical="center" wrapText="1"/>
    </xf>
    <xf numFmtId="0" fontId="34" fillId="34" borderId="28" xfId="0" applyFont="1" applyFill="1" applyBorder="1" applyAlignment="1">
      <alignment horizontal="center" vertical="center" wrapText="1"/>
    </xf>
    <xf numFmtId="0" fontId="34" fillId="0" borderId="22" xfId="0" applyFont="1" applyBorder="1" applyAlignment="1">
      <alignment horizontal="right" vertical="center" wrapText="1"/>
    </xf>
    <xf numFmtId="0" fontId="34" fillId="0" borderId="15" xfId="0" applyFont="1" applyBorder="1" applyAlignment="1">
      <alignment horizontal="right" vertical="center" wrapText="1"/>
    </xf>
    <xf numFmtId="0" fontId="34" fillId="0" borderId="21" xfId="0" applyFont="1" applyBorder="1" applyAlignment="1">
      <alignment horizontal="right" vertical="center" wrapText="1"/>
    </xf>
    <xf numFmtId="0" fontId="34" fillId="0" borderId="39" xfId="0" applyFont="1" applyBorder="1" applyAlignment="1">
      <alignment horizontal="right" vertical="center" wrapText="1"/>
    </xf>
    <xf numFmtId="0" fontId="34" fillId="0" borderId="32" xfId="0" applyFont="1" applyBorder="1" applyAlignment="1">
      <alignment horizontal="right" vertical="center" wrapText="1"/>
    </xf>
    <xf numFmtId="0" fontId="34" fillId="0" borderId="40" xfId="0" applyFont="1" applyBorder="1" applyAlignment="1">
      <alignment horizontal="right" vertical="center" wrapText="1"/>
    </xf>
    <xf numFmtId="0" fontId="32" fillId="33" borderId="35" xfId="0" applyFont="1" applyFill="1" applyBorder="1" applyAlignment="1">
      <alignment horizontal="center" vertical="center" wrapText="1"/>
    </xf>
    <xf numFmtId="0" fontId="32" fillId="33" borderId="36" xfId="0" applyFont="1" applyFill="1" applyBorder="1" applyAlignment="1">
      <alignment horizontal="center" vertical="center" wrapText="1"/>
    </xf>
    <xf numFmtId="0" fontId="32" fillId="33" borderId="37" xfId="0" applyFont="1" applyFill="1" applyBorder="1" applyAlignment="1">
      <alignment horizontal="center" vertical="center" wrapText="1"/>
    </xf>
    <xf numFmtId="0" fontId="1" fillId="0" borderId="42" xfId="0" applyFont="1" applyBorder="1" applyAlignment="1">
      <alignment horizontal="left" vertical="top" wrapText="1"/>
    </xf>
    <xf numFmtId="0" fontId="1" fillId="0" borderId="10" xfId="0" applyFont="1" applyBorder="1" applyAlignment="1">
      <alignment horizontal="left" vertical="top" wrapText="1"/>
    </xf>
    <xf numFmtId="0" fontId="1" fillId="0" borderId="25" xfId="0" applyFont="1" applyBorder="1" applyAlignment="1">
      <alignment horizontal="left" vertical="top" wrapText="1"/>
    </xf>
    <xf numFmtId="10" fontId="34" fillId="34" borderId="31" xfId="116" applyNumberFormat="1" applyFont="1" applyFill="1" applyBorder="1" applyAlignment="1" applyProtection="1">
      <alignment horizontal="center" vertical="center" wrapText="1"/>
    </xf>
    <xf numFmtId="10" fontId="34" fillId="34" borderId="17" xfId="116" applyNumberFormat="1" applyFont="1" applyFill="1" applyBorder="1" applyAlignment="1" applyProtection="1">
      <alignment horizontal="center" vertical="center" wrapText="1"/>
    </xf>
    <xf numFmtId="0" fontId="52" fillId="0" borderId="22" xfId="0" applyFont="1" applyBorder="1" applyAlignment="1" applyProtection="1">
      <alignment horizontal="left" vertical="top" wrapText="1"/>
      <protection hidden="1"/>
    </xf>
    <xf numFmtId="0" fontId="52" fillId="0" borderId="15" xfId="0" applyFont="1" applyBorder="1" applyAlignment="1" applyProtection="1">
      <alignment horizontal="left" vertical="top" wrapText="1"/>
      <protection hidden="1"/>
    </xf>
    <xf numFmtId="0" fontId="52" fillId="0" borderId="21" xfId="0" applyFont="1" applyBorder="1" applyAlignment="1" applyProtection="1">
      <alignment horizontal="left" vertical="top" wrapText="1"/>
      <protection hidden="1"/>
    </xf>
    <xf numFmtId="0" fontId="45" fillId="0" borderId="22" xfId="0" applyFont="1" applyBorder="1" applyAlignment="1">
      <alignment horizontal="right" vertical="center" wrapText="1"/>
    </xf>
    <xf numFmtId="0" fontId="45" fillId="0" borderId="15" xfId="0" applyFont="1" applyBorder="1" applyAlignment="1">
      <alignment horizontal="right" vertical="center" wrapText="1"/>
    </xf>
    <xf numFmtId="0" fontId="45" fillId="0" borderId="21" xfId="0" applyFont="1" applyBorder="1" applyAlignment="1">
      <alignment horizontal="right" vertical="center" wrapText="1"/>
    </xf>
    <xf numFmtId="0" fontId="45" fillId="0" borderId="39" xfId="0" applyFont="1" applyBorder="1" applyAlignment="1">
      <alignment horizontal="right" vertical="center" wrapText="1"/>
    </xf>
    <xf numFmtId="0" fontId="45" fillId="0" borderId="32" xfId="0" applyFont="1" applyBorder="1" applyAlignment="1">
      <alignment horizontal="right" vertical="center" wrapText="1"/>
    </xf>
    <xf numFmtId="0" fontId="45" fillId="0" borderId="40" xfId="0" applyFont="1" applyBorder="1" applyAlignment="1">
      <alignment horizontal="right" vertical="center" wrapText="1"/>
    </xf>
    <xf numFmtId="0" fontId="45" fillId="33" borderId="35" xfId="0" applyFont="1" applyFill="1" applyBorder="1" applyAlignment="1" applyProtection="1">
      <alignment horizontal="center" vertical="center" wrapText="1"/>
      <protection hidden="1"/>
    </xf>
    <xf numFmtId="0" fontId="45" fillId="33" borderId="36" xfId="0" applyFont="1" applyFill="1" applyBorder="1" applyAlignment="1" applyProtection="1">
      <alignment horizontal="center" vertical="center" wrapText="1"/>
      <protection hidden="1"/>
    </xf>
    <xf numFmtId="0" fontId="45" fillId="33" borderId="37" xfId="0" applyFont="1" applyFill="1" applyBorder="1" applyAlignment="1" applyProtection="1">
      <alignment horizontal="center" vertical="center" wrapText="1"/>
      <protection hidden="1"/>
    </xf>
    <xf numFmtId="49" fontId="40" fillId="33" borderId="18" xfId="0" applyNumberFormat="1" applyFont="1" applyFill="1" applyBorder="1" applyAlignment="1" applyProtection="1">
      <alignment horizontal="center" vertical="center" wrapText="1"/>
      <protection hidden="1"/>
    </xf>
    <xf numFmtId="49" fontId="40" fillId="33" borderId="16" xfId="0" applyNumberFormat="1" applyFont="1" applyFill="1" applyBorder="1" applyAlignment="1" applyProtection="1">
      <alignment horizontal="center" vertical="center" wrapText="1"/>
      <protection hidden="1"/>
    </xf>
    <xf numFmtId="0" fontId="40" fillId="33" borderId="19" xfId="0" applyFont="1" applyFill="1" applyBorder="1" applyAlignment="1" applyProtection="1">
      <alignment horizontal="center" vertical="center" wrapText="1"/>
      <protection hidden="1"/>
    </xf>
    <xf numFmtId="0" fontId="40" fillId="33" borderId="11" xfId="0" applyFont="1" applyFill="1" applyBorder="1" applyAlignment="1" applyProtection="1">
      <alignment horizontal="center" vertical="center" wrapText="1"/>
      <protection hidden="1"/>
    </xf>
    <xf numFmtId="0" fontId="40" fillId="33" borderId="19" xfId="0" applyFont="1" applyFill="1" applyBorder="1" applyAlignment="1" applyProtection="1">
      <alignment horizontal="center" vertical="center"/>
      <protection hidden="1"/>
    </xf>
    <xf numFmtId="0" fontId="40" fillId="33" borderId="11" xfId="0" applyFont="1" applyFill="1" applyBorder="1" applyAlignment="1" applyProtection="1">
      <alignment horizontal="center" vertical="center"/>
      <protection hidden="1"/>
    </xf>
    <xf numFmtId="43" fontId="40" fillId="33" borderId="26" xfId="136" applyFont="1" applyFill="1" applyBorder="1" applyAlignment="1" applyProtection="1">
      <alignment horizontal="center" vertical="center" wrapText="1"/>
      <protection hidden="1"/>
    </xf>
    <xf numFmtId="43" fontId="40" fillId="33" borderId="30" xfId="136" applyFont="1" applyFill="1" applyBorder="1" applyAlignment="1" applyProtection="1">
      <alignment horizontal="center" vertical="center"/>
      <protection hidden="1"/>
    </xf>
    <xf numFmtId="0" fontId="40" fillId="33" borderId="18" xfId="0" applyFont="1" applyFill="1" applyBorder="1" applyAlignment="1" applyProtection="1">
      <alignment horizontal="center" vertical="center" wrapText="1"/>
      <protection hidden="1"/>
    </xf>
    <xf numFmtId="0" fontId="40" fillId="33" borderId="20" xfId="0" applyFont="1" applyFill="1" applyBorder="1" applyAlignment="1" applyProtection="1">
      <alignment horizontal="center" vertical="center" wrapText="1"/>
      <protection hidden="1"/>
    </xf>
    <xf numFmtId="0" fontId="49" fillId="0" borderId="26" xfId="0" applyFont="1" applyBorder="1" applyAlignment="1">
      <alignment horizontal="left" vertical="top" wrapText="1"/>
    </xf>
    <xf numFmtId="0" fontId="49" fillId="0" borderId="27" xfId="0" applyFont="1" applyBorder="1" applyAlignment="1">
      <alignment horizontal="left" vertical="top" wrapText="1"/>
    </xf>
    <xf numFmtId="0" fontId="49" fillId="0" borderId="33" xfId="0" applyFont="1" applyBorder="1" applyAlignment="1">
      <alignment horizontal="left" vertical="top" wrapText="1"/>
    </xf>
    <xf numFmtId="0" fontId="49" fillId="0" borderId="30" xfId="0" applyFont="1" applyBorder="1" applyAlignment="1">
      <alignment horizontal="left" vertical="top" wrapText="1"/>
    </xf>
    <xf numFmtId="0" fontId="49" fillId="0" borderId="13" xfId="0" applyFont="1" applyBorder="1" applyAlignment="1">
      <alignment horizontal="left" vertical="top" wrapText="1"/>
    </xf>
    <xf numFmtId="0" fontId="49" fillId="0" borderId="14" xfId="0" applyFont="1" applyBorder="1" applyAlignment="1">
      <alignment horizontal="left" vertical="top" wrapText="1"/>
    </xf>
    <xf numFmtId="0" fontId="23" fillId="0" borderId="75" xfId="0" applyFont="1" applyBorder="1" applyAlignment="1">
      <alignment horizontal="center" vertical="top" wrapText="1"/>
    </xf>
    <xf numFmtId="0" fontId="23" fillId="0" borderId="48" xfId="0" applyFont="1" applyBorder="1" applyAlignment="1">
      <alignment horizontal="center" vertical="top" wrapText="1"/>
    </xf>
    <xf numFmtId="4" fontId="23" fillId="0" borderId="76" xfId="136" applyNumberFormat="1" applyFont="1" applyFill="1" applyBorder="1" applyAlignment="1" applyProtection="1">
      <alignment horizontal="center" vertical="top" wrapText="1"/>
    </xf>
    <xf numFmtId="4" fontId="23" fillId="0" borderId="63" xfId="136" applyNumberFormat="1" applyFont="1" applyFill="1" applyBorder="1" applyAlignment="1" applyProtection="1">
      <alignment horizontal="center" vertical="top" wrapText="1"/>
    </xf>
    <xf numFmtId="164" fontId="23" fillId="0" borderId="76" xfId="93" applyFont="1" applyBorder="1" applyAlignment="1" applyProtection="1">
      <alignment horizontal="center" vertical="top" wrapText="1"/>
    </xf>
    <xf numFmtId="164" fontId="23" fillId="0" borderId="63" xfId="93" applyFont="1" applyBorder="1" applyAlignment="1" applyProtection="1">
      <alignment horizontal="center" vertical="top" wrapText="1"/>
    </xf>
    <xf numFmtId="164" fontId="40" fillId="37" borderId="35" xfId="93" applyFont="1" applyFill="1" applyBorder="1" applyAlignment="1" applyProtection="1">
      <alignment horizontal="right" vertical="center" wrapText="1"/>
      <protection hidden="1"/>
    </xf>
    <xf numFmtId="164" fontId="40" fillId="37" borderId="37" xfId="93" applyFont="1" applyFill="1" applyBorder="1" applyAlignment="1" applyProtection="1">
      <alignment horizontal="right" vertical="center" wrapText="1"/>
      <protection hidden="1"/>
    </xf>
    <xf numFmtId="0" fontId="40" fillId="33" borderId="34" xfId="44" applyFont="1" applyFill="1" applyBorder="1" applyAlignment="1" applyProtection="1">
      <alignment horizontal="right" vertical="center" wrapText="1"/>
      <protection hidden="1"/>
    </xf>
    <xf numFmtId="0" fontId="23" fillId="0" borderId="74" xfId="0" applyFont="1" applyBorder="1" applyAlignment="1">
      <alignment horizontal="center" vertical="top" wrapText="1"/>
    </xf>
    <xf numFmtId="0" fontId="23" fillId="0" borderId="60" xfId="0" applyFont="1" applyBorder="1" applyAlignment="1">
      <alignment horizontal="center" vertical="top" wrapText="1"/>
    </xf>
    <xf numFmtId="164" fontId="23" fillId="0" borderId="74" xfId="93" applyFont="1" applyFill="1" applyBorder="1" applyAlignment="1" applyProtection="1">
      <alignment horizontal="center" vertical="top" wrapText="1"/>
      <protection locked="0" hidden="1"/>
    </xf>
    <xf numFmtId="164" fontId="23" fillId="0" borderId="60" xfId="93" applyFont="1" applyFill="1" applyBorder="1" applyAlignment="1" applyProtection="1">
      <alignment horizontal="center" vertical="top" wrapText="1"/>
      <protection locked="0" hidden="1"/>
    </xf>
    <xf numFmtId="0" fontId="24" fillId="0" borderId="44" xfId="0" applyFont="1" applyBorder="1" applyAlignment="1" applyProtection="1">
      <alignment horizontal="left" vertical="top" wrapText="1"/>
      <protection locked="0"/>
    </xf>
    <xf numFmtId="0" fontId="24" fillId="0" borderId="45" xfId="0" applyFont="1" applyBorder="1" applyAlignment="1" applyProtection="1">
      <alignment horizontal="left" vertical="top" wrapText="1"/>
      <protection locked="0"/>
    </xf>
    <xf numFmtId="0" fontId="24" fillId="0" borderId="43" xfId="0" applyFont="1" applyBorder="1" applyAlignment="1" applyProtection="1">
      <alignment horizontal="left" vertical="top" wrapText="1"/>
      <protection locked="0"/>
    </xf>
    <xf numFmtId="0" fontId="24" fillId="0" borderId="88" xfId="0" applyFont="1" applyBorder="1" applyAlignment="1" applyProtection="1">
      <alignment horizontal="left" vertical="top" wrapText="1"/>
      <protection locked="0"/>
    </xf>
    <xf numFmtId="0" fontId="24" fillId="0" borderId="89" xfId="0" applyFont="1" applyBorder="1" applyAlignment="1" applyProtection="1">
      <alignment horizontal="left" vertical="top" wrapText="1"/>
      <protection locked="0"/>
    </xf>
    <xf numFmtId="0" fontId="24" fillId="0" borderId="90" xfId="0" applyFont="1" applyBorder="1" applyAlignment="1" applyProtection="1">
      <alignment horizontal="left" vertical="top" wrapText="1"/>
      <protection locked="0"/>
    </xf>
    <xf numFmtId="0" fontId="24" fillId="0" borderId="10" xfId="0" applyFont="1" applyBorder="1" applyAlignment="1" applyProtection="1">
      <alignment horizontal="left" vertical="top" wrapText="1"/>
      <protection locked="0"/>
    </xf>
    <xf numFmtId="0" fontId="24" fillId="0" borderId="91" xfId="0" applyFont="1" applyBorder="1" applyAlignment="1" applyProtection="1">
      <alignment horizontal="left" vertical="top" wrapText="1"/>
      <protection locked="0"/>
    </xf>
    <xf numFmtId="0" fontId="24" fillId="0" borderId="92" xfId="0" applyFont="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24" fillId="0" borderId="93" xfId="0" applyFont="1" applyBorder="1" applyAlignment="1" applyProtection="1">
      <alignment horizontal="left" vertical="top" wrapText="1"/>
      <protection locked="0"/>
    </xf>
    <xf numFmtId="0" fontId="24" fillId="0" borderId="39" xfId="0" applyFont="1" applyBorder="1" applyAlignment="1" applyProtection="1">
      <alignment horizontal="left" vertical="top" wrapText="1"/>
      <protection locked="0"/>
    </xf>
    <xf numFmtId="0" fontId="24" fillId="0" borderId="32" xfId="0" applyFont="1" applyBorder="1" applyAlignment="1" applyProtection="1">
      <alignment horizontal="left" vertical="top" wrapText="1"/>
      <protection locked="0"/>
    </xf>
    <xf numFmtId="0" fontId="24" fillId="0" borderId="46" xfId="0" applyFont="1" applyBorder="1" applyAlignment="1" applyProtection="1">
      <alignment horizontal="left" vertical="top" wrapText="1"/>
      <protection locked="0"/>
    </xf>
    <xf numFmtId="0" fontId="24" fillId="0" borderId="94" xfId="0" applyFont="1" applyBorder="1" applyAlignment="1" applyProtection="1">
      <alignment horizontal="left" vertical="top" wrapText="1"/>
      <protection locked="0"/>
    </xf>
    <xf numFmtId="0" fontId="24" fillId="0" borderId="40" xfId="0" applyFont="1" applyBorder="1" applyAlignment="1" applyProtection="1">
      <alignment horizontal="left" vertical="top" wrapText="1"/>
      <protection locked="0"/>
    </xf>
  </cellXfs>
  <cellStyles count="137">
    <cellStyle name="20% - Ênfase1" xfId="19" builtinId="30" customBuiltin="1"/>
    <cellStyle name="20% - Ênfase1 2" xfId="45" xr:uid="{00000000-0005-0000-0000-000001000000}"/>
    <cellStyle name="20% - Ênfase2" xfId="23" builtinId="34" customBuiltin="1"/>
    <cellStyle name="20% - Ênfase2 2" xfId="46" xr:uid="{00000000-0005-0000-0000-000003000000}"/>
    <cellStyle name="20% - Ênfase3" xfId="27" builtinId="38" customBuiltin="1"/>
    <cellStyle name="20% - Ênfase3 2" xfId="47" xr:uid="{00000000-0005-0000-0000-000005000000}"/>
    <cellStyle name="20% - Ênfase4" xfId="31" builtinId="42" customBuiltin="1"/>
    <cellStyle name="20% - Ênfase4 2" xfId="48" xr:uid="{00000000-0005-0000-0000-000007000000}"/>
    <cellStyle name="20% - Ênfase5" xfId="35" builtinId="46" customBuiltin="1"/>
    <cellStyle name="20% - Ênfase5 2" xfId="49" xr:uid="{00000000-0005-0000-0000-000009000000}"/>
    <cellStyle name="20% - Ênfase6" xfId="39" builtinId="50" customBuiltin="1"/>
    <cellStyle name="20% - Ênfase6 2" xfId="50" xr:uid="{00000000-0005-0000-0000-00000B000000}"/>
    <cellStyle name="40% - Ênfase1" xfId="20" builtinId="31" customBuiltin="1"/>
    <cellStyle name="40% - Ênfase1 2" xfId="51" xr:uid="{00000000-0005-0000-0000-00000D000000}"/>
    <cellStyle name="40% - Ênfase2" xfId="24" builtinId="35" customBuiltin="1"/>
    <cellStyle name="40% - Ênfase2 2" xfId="52" xr:uid="{00000000-0005-0000-0000-00000F000000}"/>
    <cellStyle name="40% - Ênfase3" xfId="28" builtinId="39" customBuiltin="1"/>
    <cellStyle name="40% - Ênfase3 2" xfId="53" xr:uid="{00000000-0005-0000-0000-000011000000}"/>
    <cellStyle name="40% - Ênfase4" xfId="32" builtinId="43" customBuiltin="1"/>
    <cellStyle name="40% - Ênfase4 2" xfId="54" xr:uid="{00000000-0005-0000-0000-000013000000}"/>
    <cellStyle name="40% - Ênfase5" xfId="36" builtinId="47" customBuiltin="1"/>
    <cellStyle name="40% - Ênfase5 2" xfId="55" xr:uid="{00000000-0005-0000-0000-000015000000}"/>
    <cellStyle name="40% - Ênfase6" xfId="40" builtinId="51" customBuiltin="1"/>
    <cellStyle name="40% - Ênfase6 2" xfId="56" xr:uid="{00000000-0005-0000-0000-000017000000}"/>
    <cellStyle name="60% - Ênfase1" xfId="21" builtinId="32" customBuiltin="1"/>
    <cellStyle name="60% - Ênfase1 2" xfId="122" xr:uid="{BCA34C35-560D-4D88-A129-1557DF9C254A}"/>
    <cellStyle name="60% - Ênfase2" xfId="25" builtinId="36" customBuiltin="1"/>
    <cellStyle name="60% - Ênfase2 2" xfId="123" xr:uid="{2F0B1503-BC17-4259-B155-51F8C2A2320A}"/>
    <cellStyle name="60% - Ênfase3" xfId="29" builtinId="40" customBuiltin="1"/>
    <cellStyle name="60% - Ênfase3 2" xfId="124" xr:uid="{02B45E22-A4D5-48CC-A1CF-D8CCE2E12B20}"/>
    <cellStyle name="60% - Ênfase4" xfId="33" builtinId="44" customBuiltin="1"/>
    <cellStyle name="60% - Ênfase4 2" xfId="125" xr:uid="{048CBA19-008C-4AD4-8D4B-C8023CBFD5D6}"/>
    <cellStyle name="60% - Ênfase5" xfId="37" builtinId="48" customBuiltin="1"/>
    <cellStyle name="60% - Ênfase5 2" xfId="126" xr:uid="{0A27C197-1BB2-46FD-AC9A-EF07BFCC1A38}"/>
    <cellStyle name="60% - Ênfase6" xfId="41" builtinId="52" customBuiltin="1"/>
    <cellStyle name="60% - Ênfase6 2" xfId="127" xr:uid="{94CC1DD0-BC24-439F-97D3-6E8D5E2EA44E}"/>
    <cellStyle name="Bom" xfId="6" builtinId="26" customBuiltin="1"/>
    <cellStyle name="Cálculo" xfId="11" builtinId="22" customBuiltin="1"/>
    <cellStyle name="Célula de Verificação" xfId="13" builtinId="23" customBuiltin="1"/>
    <cellStyle name="Célula Vinculada" xfId="12" builtinId="24" customBuiltin="1"/>
    <cellStyle name="Comma" xfId="95" xr:uid="{00000000-0005-0000-0000-000022000000}"/>
    <cellStyle name="Comma 2" xfId="96" xr:uid="{00000000-0005-0000-0000-000023000000}"/>
    <cellStyle name="Comma0" xfId="97" xr:uid="{00000000-0005-0000-0000-000024000000}"/>
    <cellStyle name="Comma0 2" xfId="98" xr:uid="{00000000-0005-0000-0000-000025000000}"/>
    <cellStyle name="Currency" xfId="99" xr:uid="{00000000-0005-0000-0000-000026000000}"/>
    <cellStyle name="Currency 2" xfId="100" xr:uid="{00000000-0005-0000-0000-000027000000}"/>
    <cellStyle name="Currency0" xfId="101" xr:uid="{00000000-0005-0000-0000-000028000000}"/>
    <cellStyle name="Currency0 2" xfId="102" xr:uid="{00000000-0005-0000-0000-000029000000}"/>
    <cellStyle name="Date" xfId="103" xr:uid="{00000000-0005-0000-0000-00002A000000}"/>
    <cellStyle name="Date 2" xfId="104" xr:uid="{00000000-0005-0000-0000-00002B000000}"/>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Excel Built-in Comma" xfId="57" xr:uid="{00000000-0005-0000-0000-000033000000}"/>
    <cellStyle name="Excel Built-in Comma 10" xfId="58" xr:uid="{00000000-0005-0000-0000-000034000000}"/>
    <cellStyle name="Excel Built-in Comma 11" xfId="59" xr:uid="{00000000-0005-0000-0000-000035000000}"/>
    <cellStyle name="Excel Built-in Comma 2" xfId="60" xr:uid="{00000000-0005-0000-0000-000036000000}"/>
    <cellStyle name="Excel Built-in Comma 3" xfId="61" xr:uid="{00000000-0005-0000-0000-000037000000}"/>
    <cellStyle name="Excel Built-in Comma 4" xfId="62" xr:uid="{00000000-0005-0000-0000-000038000000}"/>
    <cellStyle name="Excel Built-in Comma 5" xfId="63" xr:uid="{00000000-0005-0000-0000-000039000000}"/>
    <cellStyle name="Excel Built-in Comma 6" xfId="64" xr:uid="{00000000-0005-0000-0000-00003A000000}"/>
    <cellStyle name="Excel Built-in Comma 7" xfId="65" xr:uid="{00000000-0005-0000-0000-00003B000000}"/>
    <cellStyle name="Excel Built-in Comma 8" xfId="66" xr:uid="{00000000-0005-0000-0000-00003C000000}"/>
    <cellStyle name="Excel Built-in Comma 9" xfId="67" xr:uid="{00000000-0005-0000-0000-00003D000000}"/>
    <cellStyle name="Excel Built-in Normal" xfId="68" xr:uid="{00000000-0005-0000-0000-00003E000000}"/>
    <cellStyle name="Excel Built-in Normal 10" xfId="69" xr:uid="{00000000-0005-0000-0000-00003F000000}"/>
    <cellStyle name="Excel Built-in Normal 11" xfId="70" xr:uid="{00000000-0005-0000-0000-000040000000}"/>
    <cellStyle name="Excel Built-in Normal 2" xfId="71" xr:uid="{00000000-0005-0000-0000-000041000000}"/>
    <cellStyle name="Excel Built-in Normal 3" xfId="72" xr:uid="{00000000-0005-0000-0000-000042000000}"/>
    <cellStyle name="Excel Built-in Normal 4" xfId="73" xr:uid="{00000000-0005-0000-0000-000043000000}"/>
    <cellStyle name="Excel Built-in Normal 5" xfId="74" xr:uid="{00000000-0005-0000-0000-000044000000}"/>
    <cellStyle name="Excel Built-in Normal 6" xfId="75" xr:uid="{00000000-0005-0000-0000-000045000000}"/>
    <cellStyle name="Excel Built-in Normal 7" xfId="76" xr:uid="{00000000-0005-0000-0000-000046000000}"/>
    <cellStyle name="Excel Built-in Normal 8" xfId="77" xr:uid="{00000000-0005-0000-0000-000047000000}"/>
    <cellStyle name="Excel Built-in Normal 9" xfId="78" xr:uid="{00000000-0005-0000-0000-000048000000}"/>
    <cellStyle name="Fixed" xfId="105" xr:uid="{00000000-0005-0000-0000-000049000000}"/>
    <cellStyle name="Fixed 2" xfId="106" xr:uid="{00000000-0005-0000-0000-00004A000000}"/>
    <cellStyle name="Fixo" xfId="107" xr:uid="{00000000-0005-0000-0000-00004B000000}"/>
    <cellStyle name="Heading 1" xfId="108" xr:uid="{00000000-0005-0000-0000-00004C000000}"/>
    <cellStyle name="Heading 2" xfId="109" xr:uid="{00000000-0005-0000-0000-00004D000000}"/>
    <cellStyle name="leda" xfId="110" xr:uid="{00000000-0005-0000-0000-00004F000000}"/>
    <cellStyle name="leda 2" xfId="111" xr:uid="{00000000-0005-0000-0000-000050000000}"/>
    <cellStyle name="Moeda" xfId="93" builtinId="4"/>
    <cellStyle name="Moeda 2" xfId="42" xr:uid="{00000000-0005-0000-0000-000052000000}"/>
    <cellStyle name="Moeda 2 2" xfId="128" xr:uid="{2E2DE086-088D-479E-A114-8F0C0808DA60}"/>
    <cellStyle name="Moeda 3" xfId="79" xr:uid="{00000000-0005-0000-0000-000053000000}"/>
    <cellStyle name="Moeda 3 2" xfId="129" xr:uid="{394EE651-426D-4110-8625-5F005F7E3E59}"/>
    <cellStyle name="Moeda 4" xfId="80" xr:uid="{00000000-0005-0000-0000-000054000000}"/>
    <cellStyle name="Moeda 4 2" xfId="130" xr:uid="{B06BEA03-B028-4744-868B-0544F5191F1E}"/>
    <cellStyle name="Moeda 5" xfId="133" xr:uid="{1DFB6937-D2E6-499F-876C-7432B1A0736E}"/>
    <cellStyle name="Neutro" xfId="8" builtinId="28" customBuiltin="1"/>
    <cellStyle name="Neutro 2" xfId="121" xr:uid="{6694BA9A-30B5-473C-8B71-DCB1388439E0}"/>
    <cellStyle name="Normal" xfId="0" builtinId="0"/>
    <cellStyle name="Normal 2" xfId="43" xr:uid="{00000000-0005-0000-0000-000057000000}"/>
    <cellStyle name="Normal 2 2" xfId="81" xr:uid="{00000000-0005-0000-0000-000058000000}"/>
    <cellStyle name="Normal 2 3" xfId="82" xr:uid="{00000000-0005-0000-0000-000059000000}"/>
    <cellStyle name="Normal 2 4" xfId="94" xr:uid="{00000000-0005-0000-0000-00005A000000}"/>
    <cellStyle name="Normal 3" xfId="44" xr:uid="{00000000-0005-0000-0000-00005B000000}"/>
    <cellStyle name="Normal 3 2" xfId="118" xr:uid="{40B4BA22-66CF-4932-BD10-71587CD35045}"/>
    <cellStyle name="Normal 3 6" xfId="117" xr:uid="{F4F005BC-BD0A-45D1-B554-476660B568FC}"/>
    <cellStyle name="Normal 4" xfId="83" xr:uid="{00000000-0005-0000-0000-00005C000000}"/>
    <cellStyle name="Normal 48 2" xfId="119" xr:uid="{73788295-7E4D-42C6-B52B-0B0D1C9BED5E}"/>
    <cellStyle name="Normal 5" xfId="84" xr:uid="{00000000-0005-0000-0000-00005D000000}"/>
    <cellStyle name="Normal 6" xfId="85" xr:uid="{00000000-0005-0000-0000-00005E000000}"/>
    <cellStyle name="Normal 7" xfId="86" xr:uid="{00000000-0005-0000-0000-00005F000000}"/>
    <cellStyle name="Nota" xfId="15" builtinId="10" customBuiltin="1"/>
    <cellStyle name="Nota 2" xfId="87" xr:uid="{00000000-0005-0000-0000-000062000000}"/>
    <cellStyle name="Percent" xfId="112" xr:uid="{00000000-0005-0000-0000-000063000000}"/>
    <cellStyle name="Percent 2" xfId="113" xr:uid="{00000000-0005-0000-0000-000064000000}"/>
    <cellStyle name="Porcentagem" xfId="116" builtinId="5"/>
    <cellStyle name="Porcentagem 2" xfId="88" xr:uid="{00000000-0005-0000-0000-000066000000}"/>
    <cellStyle name="Porcentagem 3" xfId="89" xr:uid="{00000000-0005-0000-0000-000067000000}"/>
    <cellStyle name="Porcentagem 4" xfId="90" xr:uid="{00000000-0005-0000-0000-000068000000}"/>
    <cellStyle name="Ruim" xfId="7" builtinId="27" customBuiltin="1"/>
    <cellStyle name="Saída" xfId="10" builtinId="21" customBuiltin="1"/>
    <cellStyle name="Separador de milhares 2" xfId="114" xr:uid="{00000000-0005-0000-0000-00006A000000}"/>
    <cellStyle name="Separador de milhares 2 2" xfId="134" xr:uid="{737A1C69-2E6C-418E-9CFC-8FD6A3A506CC}"/>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ítulo 5" xfId="120" xr:uid="{C6CE7A79-56F4-475D-A05E-FECB59DF8FFE}"/>
    <cellStyle name="Total" xfId="17" builtinId="25" customBuiltin="1"/>
    <cellStyle name="Vírgula" xfId="136" builtinId="3"/>
    <cellStyle name="Vírgula 2" xfId="91" xr:uid="{00000000-0005-0000-0000-000075000000}"/>
    <cellStyle name="Vírgula 2 2" xfId="115" xr:uid="{00000000-0005-0000-0000-000076000000}"/>
    <cellStyle name="Vírgula 2 2 2" xfId="135" xr:uid="{9F1CE170-830E-4754-96D6-0E721F90D784}"/>
    <cellStyle name="Vírgula 2 3" xfId="131" xr:uid="{7D1CE17E-DB41-4547-901C-432389E41FD3}"/>
    <cellStyle name="Vírgula 3" xfId="92" xr:uid="{00000000-0005-0000-0000-000077000000}"/>
    <cellStyle name="Vírgula 3 2" xfId="132" xr:uid="{A27AEB83-55BF-4F56-A44F-F706166C43E9}"/>
  </cellStyles>
  <dxfs count="0"/>
  <tableStyles count="0" defaultTableStyle="TableStyleMedium2" defaultPivotStyle="PivotStyleLight16"/>
  <colors>
    <mruColors>
      <color rgb="FF0000FF"/>
      <color rgb="FF8AB5FA"/>
      <color rgb="FFFF6600"/>
      <color rgb="FFCCFFCC"/>
      <color rgb="FF4388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0</xdr:col>
      <xdr:colOff>19049</xdr:colOff>
      <xdr:row>0</xdr:row>
      <xdr:rowOff>19050</xdr:rowOff>
    </xdr:from>
    <xdr:to>
      <xdr:col>7</xdr:col>
      <xdr:colOff>645074</xdr:colOff>
      <xdr:row>48</xdr:row>
      <xdr:rowOff>163050</xdr:rowOff>
    </xdr:to>
    <xdr:sp macro="" textlink="">
      <xdr:nvSpPr>
        <xdr:cNvPr id="2" name="Text Box 1">
          <a:extLst>
            <a:ext uri="{FF2B5EF4-FFF2-40B4-BE49-F238E27FC236}">
              <a16:creationId xmlns:a16="http://schemas.microsoft.com/office/drawing/2014/main" id="{8125F2F9-9685-4169-85AC-CAE6A150EF56}"/>
            </a:ext>
          </a:extLst>
        </xdr:cNvPr>
        <xdr:cNvSpPr txBox="1">
          <a:spLocks noChangeArrowheads="1"/>
        </xdr:cNvSpPr>
      </xdr:nvSpPr>
      <xdr:spPr bwMode="auto">
        <a:xfrm>
          <a:off x="19049" y="19050"/>
          <a:ext cx="5760000" cy="9288000"/>
        </a:xfrm>
        <a:prstGeom prst="rect">
          <a:avLst/>
        </a:prstGeom>
        <a:solidFill>
          <a:srgbClr val="FFFFFF"/>
        </a:solidFill>
        <a:ln w="12700">
          <a:solidFill>
            <a:srgbClr val="000000"/>
          </a:solidFill>
          <a:miter lim="800000"/>
          <a:headEnd/>
          <a:tailEnd/>
        </a:ln>
      </xdr:spPr>
      <xdr:txBody>
        <a:bodyPr vertOverflow="clip" wrap="square" lIns="91440" tIns="45720" rIns="91440" bIns="45720" anchor="t" upright="1"/>
        <a:lstStyle/>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ctr" rtl="0">
            <a:defRPr sz="1000"/>
          </a:pPr>
          <a:r>
            <a:rPr lang="es-PY" sz="2000" b="1" i="0" u="none" strike="noStrike" baseline="0">
              <a:solidFill>
                <a:srgbClr val="000000"/>
              </a:solidFill>
              <a:latin typeface="Trebuchet MS"/>
            </a:rPr>
            <a:t>ANEXO III</a:t>
          </a:r>
        </a:p>
        <a:p>
          <a:pPr algn="ctr" rtl="0">
            <a:defRPr sz="1000"/>
          </a:pPr>
          <a:endParaRPr lang="es-PY" sz="1100" b="1" i="0" u="none" strike="noStrike" baseline="0">
            <a:solidFill>
              <a:srgbClr val="000000"/>
            </a:solidFill>
            <a:latin typeface="Trebuchet MS"/>
          </a:endParaRPr>
        </a:p>
        <a:p>
          <a:pPr algn="ctr" rtl="0">
            <a:defRPr sz="1000"/>
          </a:pPr>
          <a:endParaRPr lang="es-PY" sz="1200" b="1" i="0" u="none" strike="noStrike" baseline="0">
            <a:solidFill>
              <a:srgbClr val="000000"/>
            </a:solidFill>
            <a:latin typeface="Trebuchet MS"/>
          </a:endParaRPr>
        </a:p>
        <a:p>
          <a:pPr algn="ctr" rtl="0">
            <a:defRPr sz="1000"/>
          </a:pPr>
          <a:r>
            <a:rPr lang="es-PY" sz="1400" b="1" i="0" u="none" strike="noStrike" baseline="0">
              <a:solidFill>
                <a:srgbClr val="000000"/>
              </a:solidFill>
              <a:latin typeface="Trebuchet MS"/>
            </a:rPr>
            <a:t>PLANILHA DE PREÇOS</a:t>
          </a:r>
        </a:p>
        <a:p>
          <a:pPr algn="ctr" rtl="0">
            <a:defRPr sz="1000"/>
          </a:pPr>
          <a:r>
            <a:rPr lang="es-PY" sz="1400" b="1" i="0" u="none" strike="noStrike" baseline="0">
              <a:solidFill>
                <a:srgbClr val="000000"/>
              </a:solidFill>
              <a:latin typeface="Trebuchet MS"/>
            </a:rPr>
            <a:t>PLANILLA DE PRECIOS</a:t>
          </a:r>
        </a:p>
        <a:p>
          <a:pPr algn="l" rtl="0">
            <a:defRPr sz="1000"/>
          </a:pPr>
          <a:endParaRPr lang="es-PY" sz="1200" b="1" i="0" u="none" strike="noStrike" baseline="0">
            <a:solidFill>
              <a:srgbClr val="000000"/>
            </a:solidFill>
            <a:latin typeface="Trebuchet MS"/>
          </a:endParaRPr>
        </a:p>
        <a:p>
          <a:pPr algn="l" rtl="0">
            <a:defRPr sz="1000"/>
          </a:pPr>
          <a:endParaRPr lang="es-PY" sz="1200" b="1" i="0" u="none" strike="noStrike" baseline="0">
            <a:solidFill>
              <a:srgbClr val="000000"/>
            </a:solidFill>
            <a:latin typeface="Trebuchet MS"/>
          </a:endParaRPr>
        </a:p>
      </xdr:txBody>
    </xdr:sp>
    <xdr:clientData/>
  </xdr:twoCellAnchor>
  <xdr:twoCellAnchor>
    <xdr:from>
      <xdr:col>0</xdr:col>
      <xdr:colOff>19049</xdr:colOff>
      <xdr:row>0</xdr:row>
      <xdr:rowOff>19050</xdr:rowOff>
    </xdr:from>
    <xdr:to>
      <xdr:col>7</xdr:col>
      <xdr:colOff>645074</xdr:colOff>
      <xdr:row>48</xdr:row>
      <xdr:rowOff>163050</xdr:rowOff>
    </xdr:to>
    <xdr:sp macro="" textlink="">
      <xdr:nvSpPr>
        <xdr:cNvPr id="3" name="Text Box 1">
          <a:extLst>
            <a:ext uri="{FF2B5EF4-FFF2-40B4-BE49-F238E27FC236}">
              <a16:creationId xmlns:a16="http://schemas.microsoft.com/office/drawing/2014/main" id="{96FE0E0C-17EB-418F-9AD2-5E147F5CAB7A}"/>
            </a:ext>
          </a:extLst>
        </xdr:cNvPr>
        <xdr:cNvSpPr txBox="1">
          <a:spLocks noChangeArrowheads="1"/>
        </xdr:cNvSpPr>
      </xdr:nvSpPr>
      <xdr:spPr bwMode="auto">
        <a:xfrm>
          <a:off x="19049" y="19050"/>
          <a:ext cx="5760000" cy="9288000"/>
        </a:xfrm>
        <a:prstGeom prst="rect">
          <a:avLst/>
        </a:prstGeom>
        <a:solidFill>
          <a:srgbClr val="FFFFFF"/>
        </a:solidFill>
        <a:ln w="12700">
          <a:solidFill>
            <a:srgbClr val="000000"/>
          </a:solidFill>
          <a:miter lim="800000"/>
          <a:headEnd/>
          <a:tailEnd/>
        </a:ln>
      </xdr:spPr>
      <xdr:txBody>
        <a:bodyPr vertOverflow="clip" wrap="square" lIns="91440" tIns="45720" rIns="91440" bIns="45720" anchor="t" upright="1"/>
        <a:lstStyle/>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l" rtl="0">
            <a:defRPr sz="1000"/>
          </a:pPr>
          <a:endParaRPr lang="es-PY" sz="1100" b="0" i="0" u="none" strike="noStrike" baseline="0">
            <a:solidFill>
              <a:srgbClr val="000000"/>
            </a:solidFill>
            <a:latin typeface="Times New Roman"/>
            <a:cs typeface="Times New Roman"/>
          </a:endParaRPr>
        </a:p>
        <a:p>
          <a:pPr algn="ctr" rtl="0">
            <a:defRPr sz="1000"/>
          </a:pPr>
          <a:endParaRPr lang="es-PY" sz="2000" b="1" i="0" u="none" strike="noStrike" baseline="0">
            <a:solidFill>
              <a:srgbClr val="000000"/>
            </a:solidFill>
            <a:latin typeface="Trebuchet MS"/>
          </a:endParaRPr>
        </a:p>
        <a:p>
          <a:pPr algn="ctr" rtl="0">
            <a:defRPr sz="1000"/>
          </a:pPr>
          <a:endParaRPr lang="es-PY" sz="2000" b="1" i="0" u="none" strike="noStrike" baseline="0">
            <a:solidFill>
              <a:srgbClr val="000000"/>
            </a:solidFill>
            <a:latin typeface="Trebuchet MS"/>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s-PY" sz="2000" b="1" i="0" u="none" strike="noStrike" kern="0" cap="none" spc="0" normalizeH="0" baseline="0" noProof="0">
              <a:ln>
                <a:noFill/>
              </a:ln>
              <a:solidFill>
                <a:srgbClr val="000000"/>
              </a:solidFill>
              <a:effectLst/>
              <a:uLnTx/>
              <a:uFillTx/>
              <a:latin typeface="Trebuchet MS"/>
              <a:ea typeface="+mn-ea"/>
              <a:cs typeface="+mn-cs"/>
            </a:rPr>
            <a:t>ANEXO V</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es-PY" sz="1100" b="1" i="0" u="none" strike="noStrike" kern="0" cap="none" spc="0" normalizeH="0" baseline="0" noProof="0">
            <a:ln>
              <a:noFill/>
            </a:ln>
            <a:solidFill>
              <a:srgbClr val="000000"/>
            </a:solidFill>
            <a:effectLst/>
            <a:uLnTx/>
            <a:uFillTx/>
            <a:latin typeface="Trebuchet MS"/>
            <a:ea typeface="+mn-ea"/>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s-PY" sz="1400" b="1" i="0" u="none" strike="noStrike" kern="0" cap="none" spc="0" normalizeH="0" baseline="0" noProof="0">
              <a:ln>
                <a:noFill/>
              </a:ln>
              <a:solidFill>
                <a:srgbClr val="000000"/>
              </a:solidFill>
              <a:effectLst/>
              <a:uLnTx/>
              <a:uFillTx/>
              <a:latin typeface="Trebuchet MS"/>
              <a:ea typeface="+mn-ea"/>
              <a:cs typeface="+mn-cs"/>
            </a:rPr>
            <a:t>PLANILHA DE PREÇOS</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es-PY" sz="1400" b="1" i="0" u="none" strike="noStrike" kern="0" cap="none" spc="0" normalizeH="0" baseline="0" noProof="0">
            <a:ln>
              <a:noFill/>
            </a:ln>
            <a:solidFill>
              <a:srgbClr val="000000"/>
            </a:solidFill>
            <a:effectLst/>
            <a:uLnTx/>
            <a:uFillTx/>
            <a:latin typeface="Trebuchet MS"/>
            <a:ea typeface="+mn-ea"/>
            <a:cs typeface="+mn-cs"/>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s-PY" sz="1400" b="1" i="0" u="none" strike="noStrike" kern="0" cap="none" spc="0" normalizeH="0" baseline="0" noProof="0">
              <a:ln>
                <a:noFill/>
              </a:ln>
              <a:solidFill>
                <a:srgbClr val="0000FF"/>
              </a:solidFill>
              <a:effectLst/>
              <a:uLnTx/>
              <a:uFillTx/>
              <a:latin typeface="Trebuchet MS"/>
              <a:ea typeface="+mn-ea"/>
              <a:cs typeface="+mn-cs"/>
            </a:rPr>
            <a:t>ADITAMENTO 1</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704850</xdr:colOff>
      <xdr:row>13</xdr:row>
      <xdr:rowOff>85725</xdr:rowOff>
    </xdr:from>
    <xdr:to>
      <xdr:col>2</xdr:col>
      <xdr:colOff>879475</xdr:colOff>
      <xdr:row>14</xdr:row>
      <xdr:rowOff>257175</xdr:rowOff>
    </xdr:to>
    <xdr:pic>
      <xdr:nvPicPr>
        <xdr:cNvPr id="5" name="Picture 4">
          <a:extLst>
            <a:ext uri="{FF2B5EF4-FFF2-40B4-BE49-F238E27FC236}">
              <a16:creationId xmlns:a16="http://schemas.microsoft.com/office/drawing/2014/main" id="{F79B690D-A166-4F16-9F6F-C2AC38289314}"/>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5789" b="17105"/>
        <a:stretch/>
      </xdr:blipFill>
      <xdr:spPr bwMode="auto">
        <a:xfrm>
          <a:off x="1143000" y="4752975"/>
          <a:ext cx="37528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45108</xdr:colOff>
      <xdr:row>0</xdr:row>
      <xdr:rowOff>81774</xdr:rowOff>
    </xdr:from>
    <xdr:to>
      <xdr:col>1</xdr:col>
      <xdr:colOff>384063</xdr:colOff>
      <xdr:row>1</xdr:row>
      <xdr:rowOff>178274</xdr:rowOff>
    </xdr:to>
    <xdr:pic>
      <xdr:nvPicPr>
        <xdr:cNvPr id="8" name="Picture 1" descr="Logo_Itaipu_Horizontal">
          <a:extLst>
            <a:ext uri="{FF2B5EF4-FFF2-40B4-BE49-F238E27FC236}">
              <a16:creationId xmlns:a16="http://schemas.microsoft.com/office/drawing/2014/main" id="{CBD629CE-5ED0-4287-9A59-F305A76C914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08" y="81774"/>
          <a:ext cx="968433" cy="344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45108</xdr:colOff>
      <xdr:row>0</xdr:row>
      <xdr:rowOff>81774</xdr:rowOff>
    </xdr:from>
    <xdr:to>
      <xdr:col>5</xdr:col>
      <xdr:colOff>384063</xdr:colOff>
      <xdr:row>1</xdr:row>
      <xdr:rowOff>178274</xdr:rowOff>
    </xdr:to>
    <xdr:pic>
      <xdr:nvPicPr>
        <xdr:cNvPr id="2" name="Picture 1" descr="Logo_Itaipu_Horizontal">
          <a:extLst>
            <a:ext uri="{FF2B5EF4-FFF2-40B4-BE49-F238E27FC236}">
              <a16:creationId xmlns:a16="http://schemas.microsoft.com/office/drawing/2014/main" id="{77EECAAC-F218-4D10-A51F-ECDE10D00FBE}"/>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08" y="81774"/>
          <a:ext cx="967605" cy="344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447261</xdr:colOff>
      <xdr:row>13</xdr:row>
      <xdr:rowOff>140804</xdr:rowOff>
    </xdr:from>
    <xdr:to>
      <xdr:col>6</xdr:col>
      <xdr:colOff>822049</xdr:colOff>
      <xdr:row>14</xdr:row>
      <xdr:rowOff>264215</xdr:rowOff>
    </xdr:to>
    <xdr:pic>
      <xdr:nvPicPr>
        <xdr:cNvPr id="4" name="Imagem 3">
          <a:extLst>
            <a:ext uri="{FF2B5EF4-FFF2-40B4-BE49-F238E27FC236}">
              <a16:creationId xmlns:a16="http://schemas.microsoft.com/office/drawing/2014/main" id="{08E69345-53F2-4DD8-BA0B-5E5D03A5E3B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388087" y="5002695"/>
          <a:ext cx="3952875" cy="438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63262</xdr:colOff>
      <xdr:row>0</xdr:row>
      <xdr:rowOff>60783</xdr:rowOff>
    </xdr:from>
    <xdr:to>
      <xdr:col>1</xdr:col>
      <xdr:colOff>424295</xdr:colOff>
      <xdr:row>1</xdr:row>
      <xdr:rowOff>190499</xdr:rowOff>
    </xdr:to>
    <xdr:pic>
      <xdr:nvPicPr>
        <xdr:cNvPr id="3" name="Picture 1" descr="Logo_Itaipu_Horizontal">
          <a:extLst>
            <a:ext uri="{FF2B5EF4-FFF2-40B4-BE49-F238E27FC236}">
              <a16:creationId xmlns:a16="http://schemas.microsoft.com/office/drawing/2014/main" id="{31DFF987-D507-4BAE-B96E-2A987565DFE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262" y="60783"/>
          <a:ext cx="871919" cy="328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s>
</file>

<file path=xl/webextensions/webextension1.xml><?xml version="1.0" encoding="utf-8"?>
<we:webextension xmlns:we="http://schemas.microsoft.com/office/webextensions/webextension/2010/11" id="{619AD41F-3963-4424-8457-7E676DCAE894}">
  <we:reference id="wa103863850" version="1.1.0.0" store="pt-BR" storeType="OMEX"/>
  <we:alternateReferences>
    <we:reference id="wa103863850" version="1.1.0.0" store="wa103863850"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1D394-8E70-44EE-AA3A-49856DFEB441}">
  <dimension ref="A1:A49"/>
  <sheetViews>
    <sheetView topLeftCell="A8" zoomScale="85" zoomScaleNormal="85" workbookViewId="0">
      <selection activeCell="J29" sqref="J29"/>
    </sheetView>
  </sheetViews>
  <sheetFormatPr defaultColWidth="10.28515625" defaultRowHeight="15"/>
  <cols>
    <col min="1" max="8" width="11" style="10" customWidth="1"/>
    <col min="9" max="16384" width="10.28515625" style="10"/>
  </cols>
  <sheetData>
    <row r="1" ht="15.2" customHeight="1"/>
    <row r="2" ht="15.2" customHeight="1"/>
    <row r="3" ht="15.2" customHeight="1"/>
    <row r="4" ht="15.2" customHeight="1"/>
    <row r="5" ht="15.2" customHeight="1"/>
    <row r="6" ht="15.2" customHeight="1"/>
    <row r="7" ht="15.2" customHeight="1"/>
    <row r="8" ht="15.2" customHeight="1"/>
    <row r="9" ht="15.2" customHeight="1"/>
    <row r="10" ht="15.2" customHeight="1"/>
    <row r="11" ht="15.2" customHeight="1"/>
    <row r="12" ht="15.2" customHeight="1"/>
    <row r="13" ht="15.2" customHeight="1"/>
    <row r="14" ht="15.2" customHeight="1"/>
    <row r="15" ht="15.2" customHeight="1"/>
    <row r="16" ht="15.2" customHeight="1"/>
    <row r="17" ht="15.2" customHeight="1"/>
    <row r="18" ht="15.2" customHeight="1"/>
    <row r="19" ht="15.2" customHeight="1"/>
    <row r="20" ht="15.2" customHeight="1"/>
    <row r="21" ht="15.2" customHeight="1"/>
    <row r="22" ht="15.2" customHeight="1"/>
    <row r="23" ht="15.2" customHeight="1"/>
    <row r="24" ht="15.2" customHeight="1"/>
    <row r="25" ht="15.2" customHeight="1"/>
    <row r="26" ht="15.2" customHeight="1"/>
    <row r="27" ht="15.2" customHeight="1"/>
    <row r="28" ht="15.2" customHeight="1"/>
    <row r="29" ht="15.2" customHeight="1"/>
    <row r="30" ht="15.2" customHeight="1"/>
    <row r="31" ht="15.2" customHeight="1"/>
    <row r="32" ht="15.2" customHeight="1"/>
    <row r="33" ht="15.2" customHeight="1"/>
    <row r="34" ht="15.2" customHeight="1"/>
    <row r="35" ht="15.2" customHeight="1"/>
    <row r="36" ht="15.2" customHeight="1"/>
    <row r="37" ht="15.2" customHeight="1"/>
    <row r="38" ht="15.2" customHeight="1"/>
    <row r="39" ht="15.2" customHeight="1"/>
    <row r="40" ht="15.2" customHeight="1"/>
    <row r="41" ht="15.2" customHeight="1"/>
    <row r="42" ht="15.2" customHeight="1"/>
    <row r="43" ht="15.2" customHeight="1"/>
    <row r="44" ht="15.2" customHeight="1"/>
    <row r="45" ht="15.2" customHeight="1"/>
    <row r="46" ht="15.2" customHeight="1"/>
    <row r="47" ht="15.2" customHeight="1"/>
    <row r="48" ht="15.2" customHeight="1"/>
    <row r="49" ht="15.2" customHeight="1"/>
  </sheetData>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5">
    <tabColor rgb="FF00B050"/>
  </sheetPr>
  <dimension ref="A1:H15"/>
  <sheetViews>
    <sheetView view="pageBreakPreview" zoomScale="115" zoomScaleNormal="100" zoomScaleSheetLayoutView="115" workbookViewId="0">
      <selection activeCell="E10" sqref="E10"/>
    </sheetView>
  </sheetViews>
  <sheetFormatPr defaultColWidth="11.42578125" defaultRowHeight="15"/>
  <cols>
    <col min="1" max="1" width="9.42578125" style="3" customWidth="1"/>
    <col min="2" max="2" width="53.7109375" style="3" customWidth="1"/>
    <col min="3" max="4" width="15.7109375" style="3" customWidth="1"/>
    <col min="5" max="5" width="9.42578125" style="3" customWidth="1"/>
    <col min="6" max="6" width="53.7109375" style="3" customWidth="1"/>
    <col min="7" max="8" width="15.7109375" style="3" customWidth="1"/>
    <col min="9" max="235" width="11.42578125" style="3"/>
    <col min="236" max="236" width="6.42578125" style="3" customWidth="1"/>
    <col min="237" max="237" width="65.7109375" style="3" customWidth="1"/>
    <col min="238" max="241" width="8.7109375" style="3" customWidth="1"/>
    <col min="242" max="16384" width="11.42578125" style="3"/>
  </cols>
  <sheetData>
    <row r="1" spans="1:8" ht="20.100000000000001" customHeight="1">
      <c r="A1" s="154" t="s">
        <v>0</v>
      </c>
      <c r="B1" s="155"/>
      <c r="C1" s="155"/>
      <c r="D1" s="156"/>
      <c r="E1" s="154" t="s">
        <v>1</v>
      </c>
      <c r="F1" s="155"/>
      <c r="G1" s="155"/>
      <c r="H1" s="156"/>
    </row>
    <row r="2" spans="1:8" ht="20.100000000000001" customHeight="1" thickBot="1">
      <c r="A2" s="157" t="s">
        <v>2</v>
      </c>
      <c r="B2" s="158"/>
      <c r="C2" s="158"/>
      <c r="D2" s="159"/>
      <c r="E2" s="157" t="s">
        <v>3</v>
      </c>
      <c r="F2" s="158"/>
      <c r="G2" s="158"/>
      <c r="H2" s="159"/>
    </row>
    <row r="3" spans="1:8" ht="39.950000000000003" customHeight="1" thickBot="1">
      <c r="A3" s="160" t="s">
        <v>4</v>
      </c>
      <c r="B3" s="161"/>
      <c r="C3" s="161"/>
      <c r="D3" s="162"/>
      <c r="E3" s="160" t="s">
        <v>5</v>
      </c>
      <c r="F3" s="161"/>
      <c r="G3" s="161"/>
      <c r="H3" s="162"/>
    </row>
    <row r="4" spans="1:8" s="2" customFormat="1" ht="20.100000000000001" customHeight="1">
      <c r="A4" s="4" t="s">
        <v>6</v>
      </c>
      <c r="B4" s="163" t="s">
        <v>7</v>
      </c>
      <c r="C4" s="164"/>
      <c r="D4" s="165"/>
      <c r="E4" s="4" t="s">
        <v>6</v>
      </c>
      <c r="F4" s="163" t="s">
        <v>8</v>
      </c>
      <c r="G4" s="164"/>
      <c r="H4" s="165"/>
    </row>
    <row r="5" spans="1:8" s="2" customFormat="1" ht="20.100000000000001" customHeight="1">
      <c r="A5" s="1" t="s">
        <v>9</v>
      </c>
      <c r="B5" s="163" t="s">
        <v>10</v>
      </c>
      <c r="C5" s="164"/>
      <c r="D5" s="165"/>
      <c r="E5" s="1" t="s">
        <v>9</v>
      </c>
      <c r="F5" s="163" t="s">
        <v>8</v>
      </c>
      <c r="G5" s="164"/>
      <c r="H5" s="165"/>
    </row>
    <row r="6" spans="1:8" s="7" customFormat="1" ht="20.100000000000001" customHeight="1">
      <c r="A6" s="5" t="s">
        <v>11</v>
      </c>
      <c r="B6" s="152" t="s">
        <v>12</v>
      </c>
      <c r="C6" s="153"/>
      <c r="D6" s="6" t="s">
        <v>13</v>
      </c>
      <c r="E6" s="5" t="s">
        <v>14</v>
      </c>
      <c r="F6" s="152" t="s">
        <v>15</v>
      </c>
      <c r="G6" s="153"/>
      <c r="H6" s="6" t="s">
        <v>13</v>
      </c>
    </row>
    <row r="7" spans="1:8" s="7" customFormat="1" ht="45" customHeight="1">
      <c r="A7" s="8" t="s">
        <v>16</v>
      </c>
      <c r="B7" s="143" t="s">
        <v>17</v>
      </c>
      <c r="C7" s="142"/>
      <c r="D7" s="9">
        <v>5.5100000000000003E-2</v>
      </c>
      <c r="E7" s="8" t="s">
        <v>16</v>
      </c>
      <c r="F7" s="141" t="s">
        <v>18</v>
      </c>
      <c r="G7" s="142"/>
      <c r="H7" s="17">
        <v>5.5100000000000003E-2</v>
      </c>
    </row>
    <row r="8" spans="1:8" s="7" customFormat="1" ht="31.5" customHeight="1">
      <c r="A8" s="8" t="s">
        <v>19</v>
      </c>
      <c r="B8" s="143" t="s">
        <v>20</v>
      </c>
      <c r="C8" s="142"/>
      <c r="D8" s="9">
        <v>1.2500000000000001E-2</v>
      </c>
      <c r="E8" s="8" t="s">
        <v>19</v>
      </c>
      <c r="F8" s="141" t="s">
        <v>21</v>
      </c>
      <c r="G8" s="142"/>
      <c r="H8" s="17">
        <v>1.2500000000000001E-2</v>
      </c>
    </row>
    <row r="9" spans="1:8" s="7" customFormat="1" ht="31.5" customHeight="1">
      <c r="A9" s="8" t="s">
        <v>22</v>
      </c>
      <c r="B9" s="143" t="s">
        <v>23</v>
      </c>
      <c r="C9" s="142"/>
      <c r="D9" s="9">
        <v>0.03</v>
      </c>
      <c r="E9" s="8" t="s">
        <v>22</v>
      </c>
      <c r="F9" s="141" t="s">
        <v>24</v>
      </c>
      <c r="G9" s="142"/>
      <c r="H9" s="17">
        <v>0.03</v>
      </c>
    </row>
    <row r="10" spans="1:8" s="7" customFormat="1" ht="30.75" customHeight="1">
      <c r="A10" s="8" t="s">
        <v>25</v>
      </c>
      <c r="B10" s="143" t="s">
        <v>26</v>
      </c>
      <c r="C10" s="142"/>
      <c r="D10" s="9">
        <v>0.05</v>
      </c>
      <c r="E10" s="8" t="s">
        <v>25</v>
      </c>
      <c r="F10" s="141" t="s">
        <v>27</v>
      </c>
      <c r="G10" s="142"/>
      <c r="H10" s="17">
        <v>0.05</v>
      </c>
    </row>
    <row r="11" spans="1:8" s="7" customFormat="1" ht="27" customHeight="1">
      <c r="A11" s="8" t="s">
        <v>28</v>
      </c>
      <c r="B11" s="143" t="s">
        <v>29</v>
      </c>
      <c r="C11" s="142"/>
      <c r="D11" s="9">
        <v>1.3899999999999999E-2</v>
      </c>
      <c r="E11" s="8" t="s">
        <v>30</v>
      </c>
      <c r="F11" s="141" t="s">
        <v>31</v>
      </c>
      <c r="G11" s="142"/>
      <c r="H11" s="17">
        <v>1.3899999999999999E-2</v>
      </c>
    </row>
    <row r="12" spans="1:8" s="7" customFormat="1" ht="33" customHeight="1">
      <c r="A12" s="8" t="s">
        <v>32</v>
      </c>
      <c r="B12" s="143" t="s">
        <v>33</v>
      </c>
      <c r="C12" s="142"/>
      <c r="D12" s="9">
        <v>8.9599999999999999E-2</v>
      </c>
      <c r="E12" s="8" t="s">
        <v>32</v>
      </c>
      <c r="F12" s="143" t="s">
        <v>34</v>
      </c>
      <c r="G12" s="142"/>
      <c r="H12" s="17">
        <v>8.9599999999999999E-2</v>
      </c>
    </row>
    <row r="13" spans="1:8" s="7" customFormat="1" ht="47.25" customHeight="1">
      <c r="A13" s="8" t="s">
        <v>35</v>
      </c>
      <c r="B13" s="143" t="s">
        <v>36</v>
      </c>
      <c r="C13" s="142"/>
      <c r="D13" s="9">
        <v>4.4999999999999998E-2</v>
      </c>
      <c r="E13" s="8" t="s">
        <v>35</v>
      </c>
      <c r="F13" s="141" t="s">
        <v>37</v>
      </c>
      <c r="G13" s="142"/>
      <c r="H13" s="17">
        <v>4.4999999999999998E-2</v>
      </c>
    </row>
    <row r="14" spans="1:8" s="7" customFormat="1" ht="24.95" customHeight="1">
      <c r="A14" s="144" t="s">
        <v>38</v>
      </c>
      <c r="B14" s="145"/>
      <c r="C14" s="146"/>
      <c r="D14" s="166">
        <f>IF(SUM(D7:D13)=0,"",(((1+D7+D8+D9+D10)*(1+D11)*(1+D12))/(1-D13))-1)</f>
        <v>0.32754541041256524</v>
      </c>
      <c r="E14" s="144" t="s">
        <v>38</v>
      </c>
      <c r="F14" s="145"/>
      <c r="G14" s="146"/>
      <c r="H14" s="150">
        <f>IF(SUM(H7:H13)=0,"",(((1+H7+H8+H9+H10)*(1+H11)*(1+H12))/(1-H13))-1)</f>
        <v>0.32754541041256524</v>
      </c>
    </row>
    <row r="15" spans="1:8" s="7" customFormat="1" ht="24.95" customHeight="1" thickBot="1">
      <c r="A15" s="147"/>
      <c r="B15" s="148"/>
      <c r="C15" s="149"/>
      <c r="D15" s="167"/>
      <c r="E15" s="147"/>
      <c r="F15" s="148"/>
      <c r="G15" s="149"/>
      <c r="H15" s="151"/>
    </row>
  </sheetData>
  <protectedRanges>
    <protectedRange sqref="D7:D13" name="Intervalo1"/>
    <protectedRange sqref="H7:H13" name="Intervalo1_1"/>
  </protectedRanges>
  <mergeCells count="30">
    <mergeCell ref="D14:D15"/>
    <mergeCell ref="A1:D1"/>
    <mergeCell ref="A2:D2"/>
    <mergeCell ref="A3:D3"/>
    <mergeCell ref="B4:D4"/>
    <mergeCell ref="B5:D5"/>
    <mergeCell ref="A14:C15"/>
    <mergeCell ref="B6:C6"/>
    <mergeCell ref="B7:C7"/>
    <mergeCell ref="B13:C13"/>
    <mergeCell ref="B8:C8"/>
    <mergeCell ref="B9:C9"/>
    <mergeCell ref="B10:C10"/>
    <mergeCell ref="B11:C11"/>
    <mergeCell ref="B12:C12"/>
    <mergeCell ref="E1:H1"/>
    <mergeCell ref="E2:H2"/>
    <mergeCell ref="E3:H3"/>
    <mergeCell ref="F4:H4"/>
    <mergeCell ref="F5:H5"/>
    <mergeCell ref="F6:G6"/>
    <mergeCell ref="F7:G7"/>
    <mergeCell ref="F8:G8"/>
    <mergeCell ref="F9:G9"/>
    <mergeCell ref="F10:G10"/>
    <mergeCell ref="F11:G11"/>
    <mergeCell ref="F12:G12"/>
    <mergeCell ref="F13:G13"/>
    <mergeCell ref="E14:G15"/>
    <mergeCell ref="H14:H15"/>
  </mergeCells>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ilha3">
    <tabColor rgb="FF00B050"/>
    <pageSetUpPr fitToPage="1"/>
  </sheetPr>
  <dimension ref="A1:H585"/>
  <sheetViews>
    <sheetView tabSelected="1" view="pageBreakPreview" topLeftCell="A484" zoomScale="110" zoomScaleNormal="115" zoomScaleSheetLayoutView="110" workbookViewId="0">
      <selection activeCell="E6" sqref="E6:F6"/>
    </sheetView>
  </sheetViews>
  <sheetFormatPr defaultColWidth="9.140625" defaultRowHeight="12.75"/>
  <cols>
    <col min="1" max="1" width="7.7109375" style="39" bestFit="1" customWidth="1"/>
    <col min="2" max="2" width="60.7109375" style="40" customWidth="1"/>
    <col min="3" max="3" width="10.140625" style="41" bestFit="1" customWidth="1"/>
    <col min="4" max="4" width="9.7109375" style="42" bestFit="1" customWidth="1"/>
    <col min="5" max="6" width="15.7109375" style="41" customWidth="1"/>
    <col min="7" max="7" width="9.140625" style="30" customWidth="1"/>
    <col min="8" max="8" width="17.85546875" style="30" bestFit="1" customWidth="1"/>
    <col min="9" max="16384" width="9.140625" style="30"/>
  </cols>
  <sheetData>
    <row r="1" spans="1:6" s="28" customFormat="1" ht="15.75">
      <c r="A1" s="171" t="s">
        <v>39</v>
      </c>
      <c r="B1" s="172"/>
      <c r="C1" s="172"/>
      <c r="D1" s="172"/>
      <c r="E1" s="172"/>
      <c r="F1" s="173"/>
    </row>
    <row r="2" spans="1:6" s="28" customFormat="1" ht="16.5" thickBot="1">
      <c r="A2" s="174" t="s">
        <v>2</v>
      </c>
      <c r="B2" s="175"/>
      <c r="C2" s="175"/>
      <c r="D2" s="175"/>
      <c r="E2" s="175"/>
      <c r="F2" s="176"/>
    </row>
    <row r="3" spans="1:6" s="29" customFormat="1" ht="16.5" customHeight="1" thickBot="1">
      <c r="A3" s="177" t="s">
        <v>967</v>
      </c>
      <c r="B3" s="178"/>
      <c r="C3" s="178"/>
      <c r="D3" s="178"/>
      <c r="E3" s="178"/>
      <c r="F3" s="179"/>
    </row>
    <row r="4" spans="1:6" ht="16.5">
      <c r="A4" s="137" t="s">
        <v>40</v>
      </c>
      <c r="B4" s="190" t="s">
        <v>965</v>
      </c>
      <c r="C4" s="191"/>
      <c r="D4" s="191"/>
      <c r="E4" s="192"/>
      <c r="F4" s="138"/>
    </row>
    <row r="5" spans="1:6" ht="17.25" thickBot="1">
      <c r="A5" s="139" t="s">
        <v>41</v>
      </c>
      <c r="B5" s="193" t="s">
        <v>10</v>
      </c>
      <c r="C5" s="194"/>
      <c r="D5" s="194"/>
      <c r="E5" s="195"/>
      <c r="F5" s="140"/>
    </row>
    <row r="6" spans="1:6" ht="15">
      <c r="A6" s="180" t="s">
        <v>11</v>
      </c>
      <c r="B6" s="182" t="s">
        <v>42</v>
      </c>
      <c r="C6" s="184" t="s">
        <v>43</v>
      </c>
      <c r="D6" s="186" t="s">
        <v>44</v>
      </c>
      <c r="E6" s="188" t="s">
        <v>45</v>
      </c>
      <c r="F6" s="189"/>
    </row>
    <row r="7" spans="1:6" ht="15.75" thickBot="1">
      <c r="A7" s="181"/>
      <c r="B7" s="183"/>
      <c r="C7" s="185"/>
      <c r="D7" s="187"/>
      <c r="E7" s="14" t="s">
        <v>46</v>
      </c>
      <c r="F7" s="15" t="s">
        <v>47</v>
      </c>
    </row>
    <row r="8" spans="1:6" ht="15">
      <c r="A8" s="72">
        <v>1</v>
      </c>
      <c r="B8" s="94" t="s">
        <v>48</v>
      </c>
      <c r="C8" s="74"/>
      <c r="D8" s="84"/>
      <c r="E8" s="11"/>
      <c r="F8" s="16"/>
    </row>
    <row r="9" spans="1:6" ht="63.75">
      <c r="A9" s="68" t="s">
        <v>49</v>
      </c>
      <c r="B9" s="27" t="s">
        <v>968</v>
      </c>
      <c r="C9" s="69" t="s">
        <v>50</v>
      </c>
      <c r="D9" s="70">
        <v>1</v>
      </c>
      <c r="E9" s="31"/>
      <c r="F9" s="20" t="str">
        <f t="shared" ref="F9:F43" si="0">IF(E9=0,"",TRUNC(ROUND(D9*E9,2),2))</f>
        <v/>
      </c>
    </row>
    <row r="10" spans="1:6" ht="64.5" thickBot="1">
      <c r="A10" s="43" t="s">
        <v>51</v>
      </c>
      <c r="B10" s="27" t="s">
        <v>969</v>
      </c>
      <c r="C10" s="45" t="s">
        <v>50</v>
      </c>
      <c r="D10" s="71">
        <v>1</v>
      </c>
      <c r="E10" s="32"/>
      <c r="F10" s="23" t="str">
        <f t="shared" si="0"/>
        <v/>
      </c>
    </row>
    <row r="11" spans="1:6" ht="15">
      <c r="A11" s="72">
        <v>2</v>
      </c>
      <c r="B11" s="73" t="s">
        <v>52</v>
      </c>
      <c r="C11" s="74"/>
      <c r="D11" s="75"/>
      <c r="E11" s="33"/>
      <c r="F11" s="16"/>
    </row>
    <row r="12" spans="1:6">
      <c r="A12" s="76" t="s">
        <v>53</v>
      </c>
      <c r="B12" s="77" t="s">
        <v>738</v>
      </c>
      <c r="C12" s="78" t="s">
        <v>54</v>
      </c>
      <c r="D12" s="79">
        <v>18</v>
      </c>
      <c r="E12" s="31"/>
      <c r="F12" s="19" t="str">
        <f t="shared" si="0"/>
        <v/>
      </c>
    </row>
    <row r="13" spans="1:6">
      <c r="A13" s="76" t="s">
        <v>428</v>
      </c>
      <c r="B13" s="77" t="s">
        <v>56</v>
      </c>
      <c r="C13" s="78" t="s">
        <v>54</v>
      </c>
      <c r="D13" s="79">
        <v>18</v>
      </c>
      <c r="E13" s="31"/>
      <c r="F13" s="19" t="str">
        <f t="shared" si="0"/>
        <v/>
      </c>
    </row>
    <row r="14" spans="1:6">
      <c r="A14" s="76" t="s">
        <v>55</v>
      </c>
      <c r="B14" s="77" t="s">
        <v>748</v>
      </c>
      <c r="C14" s="78" t="s">
        <v>54</v>
      </c>
      <c r="D14" s="79">
        <v>18</v>
      </c>
      <c r="E14" s="31"/>
      <c r="F14" s="19" t="str">
        <f t="shared" si="0"/>
        <v/>
      </c>
    </row>
    <row r="15" spans="1:6" ht="25.5">
      <c r="A15" s="76" t="s">
        <v>57</v>
      </c>
      <c r="B15" s="77" t="s">
        <v>809</v>
      </c>
      <c r="C15" s="78" t="s">
        <v>59</v>
      </c>
      <c r="D15" s="79">
        <v>18</v>
      </c>
      <c r="E15" s="31"/>
      <c r="F15" s="19" t="str">
        <f t="shared" si="0"/>
        <v/>
      </c>
    </row>
    <row r="16" spans="1:6" ht="25.5">
      <c r="A16" s="76" t="s">
        <v>58</v>
      </c>
      <c r="B16" s="77" t="s">
        <v>61</v>
      </c>
      <c r="C16" s="78" t="s">
        <v>59</v>
      </c>
      <c r="D16" s="79">
        <v>18</v>
      </c>
      <c r="E16" s="31"/>
      <c r="F16" s="19" t="str">
        <f t="shared" si="0"/>
        <v/>
      </c>
    </row>
    <row r="17" spans="1:6">
      <c r="A17" s="76" t="s">
        <v>60</v>
      </c>
      <c r="B17" s="77" t="s">
        <v>63</v>
      </c>
      <c r="C17" s="78" t="s">
        <v>54</v>
      </c>
      <c r="D17" s="79">
        <v>18</v>
      </c>
      <c r="E17" s="31"/>
      <c r="F17" s="20" t="str">
        <f t="shared" si="0"/>
        <v/>
      </c>
    </row>
    <row r="18" spans="1:6" ht="26.25" thickBot="1">
      <c r="A18" s="80" t="s">
        <v>62</v>
      </c>
      <c r="B18" s="81" t="s">
        <v>64</v>
      </c>
      <c r="C18" s="82" t="s">
        <v>65</v>
      </c>
      <c r="D18" s="83">
        <f>18*30</f>
        <v>540</v>
      </c>
      <c r="E18" s="32"/>
      <c r="F18" s="23" t="str">
        <f t="shared" si="0"/>
        <v/>
      </c>
    </row>
    <row r="19" spans="1:6" ht="15">
      <c r="A19" s="72">
        <v>3</v>
      </c>
      <c r="B19" s="73" t="s">
        <v>737</v>
      </c>
      <c r="C19" s="74"/>
      <c r="D19" s="84"/>
      <c r="E19" s="33"/>
      <c r="F19" s="16"/>
    </row>
    <row r="20" spans="1:6" ht="51">
      <c r="A20" s="68" t="s">
        <v>429</v>
      </c>
      <c r="B20" s="77" t="s">
        <v>68</v>
      </c>
      <c r="C20" s="78" t="s">
        <v>69</v>
      </c>
      <c r="D20" s="79">
        <v>5</v>
      </c>
      <c r="E20" s="31"/>
      <c r="F20" s="19" t="str">
        <f t="shared" si="0"/>
        <v/>
      </c>
    </row>
    <row r="21" spans="1:6" ht="38.25">
      <c r="A21" s="68" t="s">
        <v>66</v>
      </c>
      <c r="B21" s="77" t="s">
        <v>70</v>
      </c>
      <c r="C21" s="78" t="s">
        <v>69</v>
      </c>
      <c r="D21" s="79">
        <v>1</v>
      </c>
      <c r="E21" s="31"/>
      <c r="F21" s="19" t="str">
        <f t="shared" si="0"/>
        <v/>
      </c>
    </row>
    <row r="22" spans="1:6" ht="26.25" thickBot="1">
      <c r="A22" s="43" t="s">
        <v>430</v>
      </c>
      <c r="B22" s="81" t="s">
        <v>520</v>
      </c>
      <c r="C22" s="82" t="s">
        <v>69</v>
      </c>
      <c r="D22" s="83">
        <v>1</v>
      </c>
      <c r="E22" s="32"/>
      <c r="F22" s="24" t="str">
        <f t="shared" si="0"/>
        <v/>
      </c>
    </row>
    <row r="23" spans="1:6" ht="15">
      <c r="A23" s="72">
        <v>4</v>
      </c>
      <c r="B23" s="85" t="s">
        <v>71</v>
      </c>
      <c r="C23" s="74"/>
      <c r="D23" s="84"/>
      <c r="E23" s="33"/>
      <c r="F23" s="16"/>
    </row>
    <row r="24" spans="1:6" ht="25.5">
      <c r="A24" s="76" t="s">
        <v>72</v>
      </c>
      <c r="B24" s="77" t="s">
        <v>585</v>
      </c>
      <c r="C24" s="78" t="s">
        <v>59</v>
      </c>
      <c r="D24" s="79">
        <v>36</v>
      </c>
      <c r="E24" s="31"/>
      <c r="F24" s="20" t="str">
        <f t="shared" si="0"/>
        <v/>
      </c>
    </row>
    <row r="25" spans="1:6" ht="25.5">
      <c r="A25" s="76" t="s">
        <v>73</v>
      </c>
      <c r="B25" s="77" t="s">
        <v>586</v>
      </c>
      <c r="C25" s="78" t="s">
        <v>59</v>
      </c>
      <c r="D25" s="79">
        <v>36</v>
      </c>
      <c r="E25" s="31"/>
      <c r="F25" s="20" t="str">
        <f t="shared" si="0"/>
        <v/>
      </c>
    </row>
    <row r="26" spans="1:6" ht="25.5">
      <c r="A26" s="76" t="s">
        <v>74</v>
      </c>
      <c r="B26" s="86" t="s">
        <v>587</v>
      </c>
      <c r="C26" s="87" t="s">
        <v>59</v>
      </c>
      <c r="D26" s="88">
        <v>36</v>
      </c>
      <c r="E26" s="31"/>
      <c r="F26" s="22" t="str">
        <f t="shared" si="0"/>
        <v/>
      </c>
    </row>
    <row r="27" spans="1:6">
      <c r="A27" s="76" t="s">
        <v>970</v>
      </c>
      <c r="B27" s="77" t="s">
        <v>878</v>
      </c>
      <c r="C27" s="78" t="s">
        <v>59</v>
      </c>
      <c r="D27" s="79">
        <v>36</v>
      </c>
      <c r="E27" s="31"/>
      <c r="F27" s="20" t="str">
        <f t="shared" si="0"/>
        <v/>
      </c>
    </row>
    <row r="28" spans="1:6">
      <c r="A28" s="76" t="s">
        <v>75</v>
      </c>
      <c r="B28" s="77" t="s">
        <v>77</v>
      </c>
      <c r="C28" s="78" t="s">
        <v>50</v>
      </c>
      <c r="D28" s="79">
        <v>1</v>
      </c>
      <c r="E28" s="31"/>
      <c r="F28" s="20" t="str">
        <f t="shared" si="0"/>
        <v/>
      </c>
    </row>
    <row r="29" spans="1:6">
      <c r="A29" s="76" t="s">
        <v>76</v>
      </c>
      <c r="B29" s="77" t="s">
        <v>79</v>
      </c>
      <c r="C29" s="78" t="s">
        <v>50</v>
      </c>
      <c r="D29" s="79">
        <v>1</v>
      </c>
      <c r="E29" s="31"/>
      <c r="F29" s="20" t="str">
        <f t="shared" si="0"/>
        <v/>
      </c>
    </row>
    <row r="30" spans="1:6">
      <c r="A30" s="76" t="s">
        <v>78</v>
      </c>
      <c r="B30" s="77" t="s">
        <v>81</v>
      </c>
      <c r="C30" s="78" t="s">
        <v>50</v>
      </c>
      <c r="D30" s="79">
        <v>2</v>
      </c>
      <c r="E30" s="31"/>
      <c r="F30" s="20" t="str">
        <f t="shared" si="0"/>
        <v/>
      </c>
    </row>
    <row r="31" spans="1:6" ht="25.5">
      <c r="A31" s="76" t="s">
        <v>80</v>
      </c>
      <c r="B31" s="89" t="s">
        <v>83</v>
      </c>
      <c r="C31" s="69" t="s">
        <v>84</v>
      </c>
      <c r="D31" s="70">
        <v>100</v>
      </c>
      <c r="E31" s="31"/>
      <c r="F31" s="20" t="str">
        <f t="shared" si="0"/>
        <v/>
      </c>
    </row>
    <row r="32" spans="1:6" ht="25.5">
      <c r="A32" s="76" t="s">
        <v>82</v>
      </c>
      <c r="B32" s="89" t="s">
        <v>86</v>
      </c>
      <c r="C32" s="69" t="s">
        <v>67</v>
      </c>
      <c r="D32" s="70">
        <v>100</v>
      </c>
      <c r="E32" s="31"/>
      <c r="F32" s="20" t="str">
        <f t="shared" si="0"/>
        <v/>
      </c>
    </row>
    <row r="33" spans="1:6" ht="25.5">
      <c r="A33" s="76" t="s">
        <v>85</v>
      </c>
      <c r="B33" s="89" t="s">
        <v>88</v>
      </c>
      <c r="C33" s="69" t="s">
        <v>67</v>
      </c>
      <c r="D33" s="70">
        <v>100</v>
      </c>
      <c r="E33" s="31"/>
      <c r="F33" s="20" t="str">
        <f t="shared" si="0"/>
        <v/>
      </c>
    </row>
    <row r="34" spans="1:6" ht="25.5">
      <c r="A34" s="76" t="s">
        <v>87</v>
      </c>
      <c r="B34" s="89" t="s">
        <v>90</v>
      </c>
      <c r="C34" s="69" t="s">
        <v>84</v>
      </c>
      <c r="D34" s="70">
        <v>100</v>
      </c>
      <c r="E34" s="31"/>
      <c r="F34" s="20" t="str">
        <f t="shared" si="0"/>
        <v/>
      </c>
    </row>
    <row r="35" spans="1:6">
      <c r="A35" s="76" t="s">
        <v>89</v>
      </c>
      <c r="B35" s="89" t="s">
        <v>92</v>
      </c>
      <c r="C35" s="69" t="s">
        <v>67</v>
      </c>
      <c r="D35" s="70">
        <v>10</v>
      </c>
      <c r="E35" s="31"/>
      <c r="F35" s="20" t="str">
        <f t="shared" si="0"/>
        <v/>
      </c>
    </row>
    <row r="36" spans="1:6" ht="25.5">
      <c r="A36" s="76" t="s">
        <v>91</v>
      </c>
      <c r="B36" s="89" t="s">
        <v>890</v>
      </c>
      <c r="C36" s="69" t="s">
        <v>67</v>
      </c>
      <c r="D36" s="70">
        <v>375</v>
      </c>
      <c r="E36" s="31"/>
      <c r="F36" s="20" t="str">
        <f t="shared" si="0"/>
        <v/>
      </c>
    </row>
    <row r="37" spans="1:6" ht="38.25">
      <c r="A37" s="76" t="s">
        <v>93</v>
      </c>
      <c r="B37" s="89" t="s">
        <v>892</v>
      </c>
      <c r="C37" s="69" t="s">
        <v>67</v>
      </c>
      <c r="D37" s="70">
        <v>162</v>
      </c>
      <c r="E37" s="31"/>
      <c r="F37" s="20" t="str">
        <f t="shared" si="0"/>
        <v/>
      </c>
    </row>
    <row r="38" spans="1:6">
      <c r="A38" s="76" t="s">
        <v>95</v>
      </c>
      <c r="B38" s="89" t="s">
        <v>94</v>
      </c>
      <c r="C38" s="69" t="s">
        <v>67</v>
      </c>
      <c r="D38" s="70">
        <v>1520</v>
      </c>
      <c r="E38" s="31"/>
      <c r="F38" s="20" t="str">
        <f t="shared" si="0"/>
        <v/>
      </c>
    </row>
    <row r="39" spans="1:6">
      <c r="A39" s="76" t="s">
        <v>96</v>
      </c>
      <c r="B39" s="77" t="s">
        <v>98</v>
      </c>
      <c r="C39" s="78" t="s">
        <v>99</v>
      </c>
      <c r="D39" s="79">
        <v>50</v>
      </c>
      <c r="E39" s="31"/>
      <c r="F39" s="20" t="str">
        <f t="shared" si="0"/>
        <v/>
      </c>
    </row>
    <row r="40" spans="1:6">
      <c r="A40" s="76" t="s">
        <v>97</v>
      </c>
      <c r="B40" s="77" t="s">
        <v>101</v>
      </c>
      <c r="C40" s="78" t="s">
        <v>67</v>
      </c>
      <c r="D40" s="79">
        <v>58</v>
      </c>
      <c r="E40" s="31"/>
      <c r="F40" s="19" t="str">
        <f t="shared" si="0"/>
        <v/>
      </c>
    </row>
    <row r="41" spans="1:6">
      <c r="A41" s="76" t="s">
        <v>100</v>
      </c>
      <c r="B41" s="77" t="s">
        <v>103</v>
      </c>
      <c r="C41" s="78" t="s">
        <v>99</v>
      </c>
      <c r="D41" s="79">
        <v>30</v>
      </c>
      <c r="E41" s="31"/>
      <c r="F41" s="19" t="str">
        <f t="shared" si="0"/>
        <v/>
      </c>
    </row>
    <row r="42" spans="1:6" ht="25.5">
      <c r="A42" s="76" t="s">
        <v>102</v>
      </c>
      <c r="B42" s="77" t="s">
        <v>876</v>
      </c>
      <c r="C42" s="78" t="s">
        <v>50</v>
      </c>
      <c r="D42" s="79">
        <v>15</v>
      </c>
      <c r="E42" s="31"/>
      <c r="F42" s="19" t="str">
        <f t="shared" si="0"/>
        <v/>
      </c>
    </row>
    <row r="43" spans="1:6">
      <c r="A43" s="76" t="s">
        <v>104</v>
      </c>
      <c r="B43" s="77" t="s">
        <v>105</v>
      </c>
      <c r="C43" s="78" t="s">
        <v>50</v>
      </c>
      <c r="D43" s="79">
        <v>5</v>
      </c>
      <c r="E43" s="31"/>
      <c r="F43" s="19" t="str">
        <f t="shared" si="0"/>
        <v/>
      </c>
    </row>
    <row r="44" spans="1:6" ht="13.5" thickBot="1">
      <c r="A44" s="76" t="s">
        <v>891</v>
      </c>
      <c r="B44" s="81" t="s">
        <v>106</v>
      </c>
      <c r="C44" s="82" t="s">
        <v>50</v>
      </c>
      <c r="D44" s="83">
        <v>6</v>
      </c>
      <c r="E44" s="32"/>
      <c r="F44" s="24" t="str">
        <f t="shared" ref="F44" si="1">IF(E44=0,"",TRUNC(ROUND(D44*E44,2),2))</f>
        <v/>
      </c>
    </row>
    <row r="45" spans="1:6" ht="15">
      <c r="A45" s="72">
        <v>5</v>
      </c>
      <c r="B45" s="73" t="s">
        <v>107</v>
      </c>
      <c r="C45" s="74"/>
      <c r="D45" s="84"/>
      <c r="E45" s="33"/>
      <c r="F45" s="16"/>
    </row>
    <row r="46" spans="1:6">
      <c r="A46" s="68" t="s">
        <v>108</v>
      </c>
      <c r="B46" s="89" t="s">
        <v>109</v>
      </c>
      <c r="C46" s="69" t="s">
        <v>84</v>
      </c>
      <c r="D46" s="70">
        <v>10</v>
      </c>
      <c r="E46" s="31"/>
      <c r="F46" s="20" t="str">
        <f t="shared" ref="F46:F81" si="2">IF(E46=0,"",TRUNC(ROUND(D46*E46,2),2))</f>
        <v/>
      </c>
    </row>
    <row r="47" spans="1:6">
      <c r="A47" s="68" t="s">
        <v>110</v>
      </c>
      <c r="B47" s="89" t="s">
        <v>111</v>
      </c>
      <c r="C47" s="69" t="s">
        <v>84</v>
      </c>
      <c r="D47" s="70">
        <v>10</v>
      </c>
      <c r="E47" s="31"/>
      <c r="F47" s="20" t="str">
        <f t="shared" si="2"/>
        <v/>
      </c>
    </row>
    <row r="48" spans="1:6">
      <c r="A48" s="68" t="s">
        <v>112</v>
      </c>
      <c r="B48" s="89" t="s">
        <v>113</v>
      </c>
      <c r="C48" s="69" t="s">
        <v>84</v>
      </c>
      <c r="D48" s="70">
        <v>70</v>
      </c>
      <c r="E48" s="31"/>
      <c r="F48" s="20" t="str">
        <f t="shared" si="2"/>
        <v/>
      </c>
    </row>
    <row r="49" spans="1:6" ht="25.5">
      <c r="A49" s="68" t="s">
        <v>114</v>
      </c>
      <c r="B49" s="89" t="s">
        <v>115</v>
      </c>
      <c r="C49" s="69" t="s">
        <v>84</v>
      </c>
      <c r="D49" s="70">
        <v>160</v>
      </c>
      <c r="E49" s="31"/>
      <c r="F49" s="20" t="str">
        <f t="shared" si="2"/>
        <v/>
      </c>
    </row>
    <row r="50" spans="1:6">
      <c r="A50" s="68" t="s">
        <v>116</v>
      </c>
      <c r="B50" s="89" t="s">
        <v>117</v>
      </c>
      <c r="C50" s="69" t="s">
        <v>84</v>
      </c>
      <c r="D50" s="70">
        <v>230</v>
      </c>
      <c r="E50" s="31"/>
      <c r="F50" s="20" t="str">
        <f t="shared" si="2"/>
        <v/>
      </c>
    </row>
    <row r="51" spans="1:6">
      <c r="A51" s="68" t="s">
        <v>118</v>
      </c>
      <c r="B51" s="89" t="s">
        <v>117</v>
      </c>
      <c r="C51" s="69" t="s">
        <v>119</v>
      </c>
      <c r="D51" s="79">
        <v>25</v>
      </c>
      <c r="E51" s="31"/>
      <c r="F51" s="20" t="str">
        <f t="shared" si="2"/>
        <v/>
      </c>
    </row>
    <row r="52" spans="1:6">
      <c r="A52" s="68" t="s">
        <v>120</v>
      </c>
      <c r="B52" s="77" t="s">
        <v>121</v>
      </c>
      <c r="C52" s="69" t="s">
        <v>50</v>
      </c>
      <c r="D52" s="79">
        <v>41</v>
      </c>
      <c r="E52" s="31"/>
      <c r="F52" s="20" t="str">
        <f t="shared" si="2"/>
        <v/>
      </c>
    </row>
    <row r="53" spans="1:6">
      <c r="A53" s="68" t="s">
        <v>122</v>
      </c>
      <c r="B53" s="77" t="s">
        <v>123</v>
      </c>
      <c r="C53" s="78" t="s">
        <v>67</v>
      </c>
      <c r="D53" s="79">
        <v>615</v>
      </c>
      <c r="E53" s="31"/>
      <c r="F53" s="19" t="str">
        <f t="shared" si="2"/>
        <v/>
      </c>
    </row>
    <row r="54" spans="1:6">
      <c r="A54" s="68" t="s">
        <v>124</v>
      </c>
      <c r="B54" s="77" t="s">
        <v>425</v>
      </c>
      <c r="C54" s="78" t="s">
        <v>99</v>
      </c>
      <c r="D54" s="79">
        <v>100</v>
      </c>
      <c r="E54" s="31"/>
      <c r="F54" s="20" t="str">
        <f t="shared" si="2"/>
        <v/>
      </c>
    </row>
    <row r="55" spans="1:6" ht="25.5">
      <c r="A55" s="68" t="s">
        <v>125</v>
      </c>
      <c r="B55" s="77" t="s">
        <v>966</v>
      </c>
      <c r="C55" s="78" t="s">
        <v>84</v>
      </c>
      <c r="D55" s="79">
        <v>32</v>
      </c>
      <c r="E55" s="31"/>
      <c r="F55" s="20" t="str">
        <f t="shared" si="2"/>
        <v/>
      </c>
    </row>
    <row r="56" spans="1:6" ht="13.5" thickBot="1">
      <c r="A56" s="43" t="s">
        <v>126</v>
      </c>
      <c r="B56" s="81" t="s">
        <v>127</v>
      </c>
      <c r="C56" s="82" t="s">
        <v>99</v>
      </c>
      <c r="D56" s="83">
        <v>215</v>
      </c>
      <c r="E56" s="32"/>
      <c r="F56" s="24" t="str">
        <f t="shared" si="2"/>
        <v/>
      </c>
    </row>
    <row r="57" spans="1:6" ht="15">
      <c r="A57" s="72">
        <v>6</v>
      </c>
      <c r="B57" s="85" t="s">
        <v>128</v>
      </c>
      <c r="C57" s="74"/>
      <c r="D57" s="84"/>
      <c r="E57" s="33"/>
      <c r="F57" s="16"/>
    </row>
    <row r="58" spans="1:6">
      <c r="A58" s="76" t="s">
        <v>129</v>
      </c>
      <c r="B58" s="77" t="s">
        <v>130</v>
      </c>
      <c r="C58" s="78" t="s">
        <v>67</v>
      </c>
      <c r="D58" s="79">
        <v>1870</v>
      </c>
      <c r="E58" s="31"/>
      <c r="F58" s="19" t="str">
        <f t="shared" si="2"/>
        <v/>
      </c>
    </row>
    <row r="59" spans="1:6" ht="25.5">
      <c r="A59" s="76" t="s">
        <v>131</v>
      </c>
      <c r="B59" s="77" t="s">
        <v>132</v>
      </c>
      <c r="C59" s="78" t="s">
        <v>50</v>
      </c>
      <c r="D59" s="79">
        <v>17</v>
      </c>
      <c r="E59" s="31"/>
      <c r="F59" s="19" t="str">
        <f t="shared" si="2"/>
        <v/>
      </c>
    </row>
    <row r="60" spans="1:6" ht="25.5">
      <c r="A60" s="76" t="s">
        <v>133</v>
      </c>
      <c r="B60" s="77" t="s">
        <v>134</v>
      </c>
      <c r="C60" s="78" t="s">
        <v>50</v>
      </c>
      <c r="D60" s="79">
        <v>2</v>
      </c>
      <c r="E60" s="31"/>
      <c r="F60" s="19" t="str">
        <f t="shared" si="2"/>
        <v/>
      </c>
    </row>
    <row r="61" spans="1:6" ht="25.5">
      <c r="A61" s="76" t="s">
        <v>135</v>
      </c>
      <c r="B61" s="77" t="s">
        <v>136</v>
      </c>
      <c r="C61" s="78" t="s">
        <v>50</v>
      </c>
      <c r="D61" s="79">
        <v>1</v>
      </c>
      <c r="E61" s="31"/>
      <c r="F61" s="19" t="str">
        <f t="shared" si="2"/>
        <v/>
      </c>
    </row>
    <row r="62" spans="1:6">
      <c r="A62" s="76" t="s">
        <v>137</v>
      </c>
      <c r="B62" s="77" t="s">
        <v>138</v>
      </c>
      <c r="C62" s="78" t="s">
        <v>84</v>
      </c>
      <c r="D62" s="79">
        <v>853</v>
      </c>
      <c r="E62" s="31"/>
      <c r="F62" s="19" t="str">
        <f t="shared" si="2"/>
        <v/>
      </c>
    </row>
    <row r="63" spans="1:6" ht="25.5">
      <c r="A63" s="76" t="s">
        <v>139</v>
      </c>
      <c r="B63" s="77" t="s">
        <v>574</v>
      </c>
      <c r="C63" s="78" t="s">
        <v>84</v>
      </c>
      <c r="D63" s="79">
        <v>166</v>
      </c>
      <c r="E63" s="31"/>
      <c r="F63" s="19" t="str">
        <f t="shared" si="2"/>
        <v/>
      </c>
    </row>
    <row r="64" spans="1:6" ht="25.5">
      <c r="A64" s="76" t="s">
        <v>140</v>
      </c>
      <c r="B64" s="77" t="s">
        <v>575</v>
      </c>
      <c r="C64" s="78" t="s">
        <v>84</v>
      </c>
      <c r="D64" s="79">
        <v>1079</v>
      </c>
      <c r="E64" s="31"/>
      <c r="F64" s="19" t="str">
        <f t="shared" si="2"/>
        <v/>
      </c>
    </row>
    <row r="65" spans="1:6" ht="25.5">
      <c r="A65" s="76" t="s">
        <v>141</v>
      </c>
      <c r="B65" s="77" t="s">
        <v>576</v>
      </c>
      <c r="C65" s="78" t="s">
        <v>84</v>
      </c>
      <c r="D65" s="79">
        <v>744</v>
      </c>
      <c r="E65" s="31"/>
      <c r="F65" s="19" t="str">
        <f t="shared" si="2"/>
        <v/>
      </c>
    </row>
    <row r="66" spans="1:6">
      <c r="A66" s="76" t="s">
        <v>142</v>
      </c>
      <c r="B66" s="77" t="s">
        <v>143</v>
      </c>
      <c r="C66" s="78" t="s">
        <v>84</v>
      </c>
      <c r="D66" s="79">
        <v>15</v>
      </c>
      <c r="E66" s="31"/>
      <c r="F66" s="19" t="str">
        <f t="shared" si="2"/>
        <v/>
      </c>
    </row>
    <row r="67" spans="1:6">
      <c r="A67" s="76" t="s">
        <v>144</v>
      </c>
      <c r="B67" s="77" t="s">
        <v>145</v>
      </c>
      <c r="C67" s="78" t="s">
        <v>84</v>
      </c>
      <c r="D67" s="79">
        <v>15</v>
      </c>
      <c r="E67" s="31"/>
      <c r="F67" s="19" t="str">
        <f t="shared" si="2"/>
        <v/>
      </c>
    </row>
    <row r="68" spans="1:6" ht="25.5">
      <c r="A68" s="76" t="s">
        <v>146</v>
      </c>
      <c r="B68" s="77" t="s">
        <v>588</v>
      </c>
      <c r="C68" s="78" t="s">
        <v>84</v>
      </c>
      <c r="D68" s="79">
        <v>15</v>
      </c>
      <c r="E68" s="31"/>
      <c r="F68" s="19" t="str">
        <f t="shared" si="2"/>
        <v/>
      </c>
    </row>
    <row r="69" spans="1:6">
      <c r="A69" s="76" t="s">
        <v>148</v>
      </c>
      <c r="B69" s="77" t="s">
        <v>147</v>
      </c>
      <c r="C69" s="78" t="s">
        <v>84</v>
      </c>
      <c r="D69" s="79">
        <v>30</v>
      </c>
      <c r="E69" s="31"/>
      <c r="F69" s="19" t="str">
        <f t="shared" si="2"/>
        <v/>
      </c>
    </row>
    <row r="70" spans="1:6">
      <c r="A70" s="76" t="s">
        <v>151</v>
      </c>
      <c r="B70" s="77" t="s">
        <v>149</v>
      </c>
      <c r="C70" s="78" t="s">
        <v>150</v>
      </c>
      <c r="D70" s="79">
        <f>30*30</f>
        <v>900</v>
      </c>
      <c r="E70" s="31"/>
      <c r="F70" s="19" t="str">
        <f t="shared" si="2"/>
        <v/>
      </c>
    </row>
    <row r="71" spans="1:6">
      <c r="A71" s="76" t="s">
        <v>153</v>
      </c>
      <c r="B71" s="77" t="s">
        <v>152</v>
      </c>
      <c r="C71" s="78" t="s">
        <v>84</v>
      </c>
      <c r="D71" s="79">
        <v>955</v>
      </c>
      <c r="E71" s="31"/>
      <c r="F71" s="19" t="str">
        <f t="shared" si="2"/>
        <v/>
      </c>
    </row>
    <row r="72" spans="1:6">
      <c r="A72" s="76" t="s">
        <v>421</v>
      </c>
      <c r="B72" s="77" t="s">
        <v>154</v>
      </c>
      <c r="C72" s="78" t="s">
        <v>84</v>
      </c>
      <c r="D72" s="79">
        <v>955</v>
      </c>
      <c r="E72" s="31"/>
      <c r="F72" s="19" t="str">
        <f t="shared" si="2"/>
        <v/>
      </c>
    </row>
    <row r="73" spans="1:6">
      <c r="A73" s="76" t="s">
        <v>422</v>
      </c>
      <c r="B73" s="77" t="s">
        <v>156</v>
      </c>
      <c r="C73" s="78" t="s">
        <v>84</v>
      </c>
      <c r="D73" s="79">
        <v>93</v>
      </c>
      <c r="E73" s="31"/>
      <c r="F73" s="19" t="str">
        <f t="shared" si="2"/>
        <v/>
      </c>
    </row>
    <row r="74" spans="1:6">
      <c r="A74" s="76" t="s">
        <v>423</v>
      </c>
      <c r="B74" s="77" t="s">
        <v>158</v>
      </c>
      <c r="C74" s="78" t="s">
        <v>84</v>
      </c>
      <c r="D74" s="79">
        <v>93</v>
      </c>
      <c r="E74" s="31"/>
      <c r="F74" s="19" t="str">
        <f t="shared" si="2"/>
        <v/>
      </c>
    </row>
    <row r="75" spans="1:6">
      <c r="A75" s="76" t="s">
        <v>155</v>
      </c>
      <c r="B75" s="77" t="s">
        <v>160</v>
      </c>
      <c r="C75" s="78" t="s">
        <v>84</v>
      </c>
      <c r="D75" s="79">
        <v>1724</v>
      </c>
      <c r="E75" s="31"/>
      <c r="F75" s="19" t="str">
        <f t="shared" si="2"/>
        <v/>
      </c>
    </row>
    <row r="76" spans="1:6">
      <c r="A76" s="76" t="s">
        <v>157</v>
      </c>
      <c r="B76" s="77" t="s">
        <v>420</v>
      </c>
      <c r="C76" s="78" t="s">
        <v>84</v>
      </c>
      <c r="D76" s="90">
        <v>1909</v>
      </c>
      <c r="E76" s="31"/>
      <c r="F76" s="19" t="str">
        <f t="shared" si="2"/>
        <v/>
      </c>
    </row>
    <row r="77" spans="1:6">
      <c r="A77" s="76" t="s">
        <v>159</v>
      </c>
      <c r="B77" s="77" t="s">
        <v>162</v>
      </c>
      <c r="C77" s="78" t="s">
        <v>84</v>
      </c>
      <c r="D77" s="90">
        <v>4802</v>
      </c>
      <c r="E77" s="31"/>
      <c r="F77" s="19" t="str">
        <f t="shared" si="2"/>
        <v/>
      </c>
    </row>
    <row r="78" spans="1:6">
      <c r="A78" s="76" t="s">
        <v>161</v>
      </c>
      <c r="B78" s="77" t="s">
        <v>163</v>
      </c>
      <c r="C78" s="78" t="s">
        <v>164</v>
      </c>
      <c r="D78" s="90">
        <v>72023</v>
      </c>
      <c r="E78" s="31"/>
      <c r="F78" s="19" t="str">
        <f t="shared" si="2"/>
        <v/>
      </c>
    </row>
    <row r="79" spans="1:6" ht="25.5">
      <c r="A79" s="76" t="s">
        <v>511</v>
      </c>
      <c r="B79" s="77" t="s">
        <v>424</v>
      </c>
      <c r="C79" s="78" t="s">
        <v>165</v>
      </c>
      <c r="D79" s="79">
        <v>300</v>
      </c>
      <c r="E79" s="31"/>
      <c r="F79" s="19" t="str">
        <f t="shared" si="2"/>
        <v/>
      </c>
    </row>
    <row r="80" spans="1:6" ht="25.5">
      <c r="A80" s="76" t="s">
        <v>512</v>
      </c>
      <c r="B80" s="89" t="s">
        <v>577</v>
      </c>
      <c r="C80" s="69" t="s">
        <v>67</v>
      </c>
      <c r="D80" s="70">
        <v>459</v>
      </c>
      <c r="E80" s="31"/>
      <c r="F80" s="20" t="str">
        <f t="shared" si="2"/>
        <v/>
      </c>
    </row>
    <row r="81" spans="1:6" ht="26.25" thickBot="1">
      <c r="A81" s="80" t="s">
        <v>589</v>
      </c>
      <c r="B81" s="44" t="s">
        <v>578</v>
      </c>
      <c r="C81" s="45" t="s">
        <v>67</v>
      </c>
      <c r="D81" s="71">
        <v>1070</v>
      </c>
      <c r="E81" s="32"/>
      <c r="F81" s="23" t="str">
        <f t="shared" si="2"/>
        <v/>
      </c>
    </row>
    <row r="82" spans="1:6" ht="15">
      <c r="A82" s="72">
        <v>7</v>
      </c>
      <c r="B82" s="85" t="s">
        <v>166</v>
      </c>
      <c r="C82" s="74"/>
      <c r="D82" s="84"/>
      <c r="E82" s="33"/>
      <c r="F82" s="16"/>
    </row>
    <row r="83" spans="1:6" ht="25.5">
      <c r="A83" s="76" t="s">
        <v>167</v>
      </c>
      <c r="B83" s="89" t="s">
        <v>168</v>
      </c>
      <c r="C83" s="69" t="s">
        <v>169</v>
      </c>
      <c r="D83" s="79">
        <v>81</v>
      </c>
      <c r="E83" s="31"/>
      <c r="F83" s="20" t="str">
        <f t="shared" ref="F83:F90" si="3">IF(E83=0,"",TRUNC(ROUND(D83*E83,2),2))</f>
        <v/>
      </c>
    </row>
    <row r="84" spans="1:6" ht="25.5">
      <c r="A84" s="76" t="s">
        <v>170</v>
      </c>
      <c r="B84" s="89" t="s">
        <v>171</v>
      </c>
      <c r="C84" s="69" t="s">
        <v>169</v>
      </c>
      <c r="D84" s="70">
        <v>9539</v>
      </c>
      <c r="E84" s="31"/>
      <c r="F84" s="20" t="str">
        <f t="shared" si="3"/>
        <v/>
      </c>
    </row>
    <row r="85" spans="1:6" ht="25.5">
      <c r="A85" s="76" t="s">
        <v>172</v>
      </c>
      <c r="B85" s="89" t="s">
        <v>173</v>
      </c>
      <c r="C85" s="69" t="s">
        <v>169</v>
      </c>
      <c r="D85" s="70">
        <v>11287</v>
      </c>
      <c r="E85" s="31"/>
      <c r="F85" s="20" t="str">
        <f t="shared" si="3"/>
        <v/>
      </c>
    </row>
    <row r="86" spans="1:6" ht="25.5">
      <c r="A86" s="76" t="s">
        <v>174</v>
      </c>
      <c r="B86" s="89" t="s">
        <v>175</v>
      </c>
      <c r="C86" s="69" t="s">
        <v>169</v>
      </c>
      <c r="D86" s="70">
        <v>7628</v>
      </c>
      <c r="E86" s="31"/>
      <c r="F86" s="20" t="str">
        <f t="shared" si="3"/>
        <v/>
      </c>
    </row>
    <row r="87" spans="1:6" ht="25.5">
      <c r="A87" s="76" t="s">
        <v>176</v>
      </c>
      <c r="B87" s="89" t="s">
        <v>177</v>
      </c>
      <c r="C87" s="69" t="s">
        <v>169</v>
      </c>
      <c r="D87" s="70">
        <v>6538.2</v>
      </c>
      <c r="E87" s="31"/>
      <c r="F87" s="20" t="str">
        <f t="shared" si="3"/>
        <v/>
      </c>
    </row>
    <row r="88" spans="1:6" ht="25.5">
      <c r="A88" s="76" t="s">
        <v>178</v>
      </c>
      <c r="B88" s="89" t="s">
        <v>179</v>
      </c>
      <c r="C88" s="69" t="s">
        <v>169</v>
      </c>
      <c r="D88" s="70">
        <v>1812</v>
      </c>
      <c r="E88" s="31"/>
      <c r="F88" s="20" t="str">
        <f t="shared" si="3"/>
        <v/>
      </c>
    </row>
    <row r="89" spans="1:6" ht="25.5">
      <c r="A89" s="76" t="s">
        <v>180</v>
      </c>
      <c r="B89" s="89" t="s">
        <v>181</v>
      </c>
      <c r="C89" s="69" t="s">
        <v>169</v>
      </c>
      <c r="D89" s="70">
        <v>828</v>
      </c>
      <c r="E89" s="31"/>
      <c r="F89" s="20" t="str">
        <f t="shared" si="3"/>
        <v/>
      </c>
    </row>
    <row r="90" spans="1:6" ht="25.5">
      <c r="A90" s="76" t="s">
        <v>182</v>
      </c>
      <c r="B90" s="89" t="s">
        <v>183</v>
      </c>
      <c r="C90" s="69" t="s">
        <v>169</v>
      </c>
      <c r="D90" s="70">
        <v>607</v>
      </c>
      <c r="E90" s="31"/>
      <c r="F90" s="20" t="str">
        <f t="shared" si="3"/>
        <v/>
      </c>
    </row>
    <row r="91" spans="1:6">
      <c r="A91" s="76" t="s">
        <v>426</v>
      </c>
      <c r="B91" s="89" t="s">
        <v>187</v>
      </c>
      <c r="C91" s="69" t="s">
        <v>84</v>
      </c>
      <c r="D91" s="70">
        <v>9.5</v>
      </c>
      <c r="E91" s="31"/>
      <c r="F91" s="20" t="str">
        <f t="shared" ref="F91:F124" si="4">IF(E91=0,"",TRUNC(ROUND(D91*E91,2),2))</f>
        <v/>
      </c>
    </row>
    <row r="92" spans="1:6" ht="25.5">
      <c r="A92" s="76" t="s">
        <v>184</v>
      </c>
      <c r="B92" s="89" t="s">
        <v>189</v>
      </c>
      <c r="C92" s="69" t="s">
        <v>84</v>
      </c>
      <c r="D92" s="70">
        <v>10</v>
      </c>
      <c r="E92" s="31"/>
      <c r="F92" s="20" t="str">
        <f>IF(E92=0,"",TRUNC(ROUND(D92*E92,2),2))</f>
        <v/>
      </c>
    </row>
    <row r="93" spans="1:6" ht="25.5">
      <c r="A93" s="76" t="s">
        <v>185</v>
      </c>
      <c r="B93" s="89" t="s">
        <v>191</v>
      </c>
      <c r="C93" s="69" t="s">
        <v>84</v>
      </c>
      <c r="D93" s="70">
        <v>20</v>
      </c>
      <c r="E93" s="31"/>
      <c r="F93" s="20" t="str">
        <f t="shared" si="4"/>
        <v/>
      </c>
    </row>
    <row r="94" spans="1:6" ht="25.5">
      <c r="A94" s="76" t="s">
        <v>186</v>
      </c>
      <c r="B94" s="89" t="s">
        <v>193</v>
      </c>
      <c r="C94" s="69" t="s">
        <v>84</v>
      </c>
      <c r="D94" s="70">
        <v>17.5</v>
      </c>
      <c r="E94" s="31"/>
      <c r="F94" s="20" t="str">
        <f t="shared" si="4"/>
        <v/>
      </c>
    </row>
    <row r="95" spans="1:6" ht="25.5">
      <c r="A95" s="76" t="s">
        <v>188</v>
      </c>
      <c r="B95" s="89" t="s">
        <v>195</v>
      </c>
      <c r="C95" s="69" t="s">
        <v>84</v>
      </c>
      <c r="D95" s="79">
        <v>2</v>
      </c>
      <c r="E95" s="31"/>
      <c r="F95" s="20" t="str">
        <f t="shared" si="4"/>
        <v/>
      </c>
    </row>
    <row r="96" spans="1:6" ht="25.5">
      <c r="A96" s="76" t="s">
        <v>190</v>
      </c>
      <c r="B96" s="89" t="s">
        <v>197</v>
      </c>
      <c r="C96" s="69" t="s">
        <v>84</v>
      </c>
      <c r="D96" s="79">
        <v>523</v>
      </c>
      <c r="E96" s="31"/>
      <c r="F96" s="20" t="str">
        <f t="shared" si="4"/>
        <v/>
      </c>
    </row>
    <row r="97" spans="1:6">
      <c r="A97" s="76" t="s">
        <v>192</v>
      </c>
      <c r="B97" s="91" t="s">
        <v>739</v>
      </c>
      <c r="C97" s="69" t="s">
        <v>67</v>
      </c>
      <c r="D97" s="79">
        <v>3622</v>
      </c>
      <c r="E97" s="31"/>
      <c r="F97" s="20" t="str">
        <f>IF(E97=0,"",TRUNC(ROUND(D97*E97,2),2))</f>
        <v/>
      </c>
    </row>
    <row r="98" spans="1:6">
      <c r="A98" s="76" t="s">
        <v>194</v>
      </c>
      <c r="B98" s="77" t="s">
        <v>199</v>
      </c>
      <c r="C98" s="78" t="s">
        <v>99</v>
      </c>
      <c r="D98" s="79">
        <v>135</v>
      </c>
      <c r="E98" s="31"/>
      <c r="F98" s="20" t="str">
        <f t="shared" si="4"/>
        <v/>
      </c>
    </row>
    <row r="99" spans="1:6">
      <c r="A99" s="76" t="s">
        <v>196</v>
      </c>
      <c r="B99" s="77" t="s">
        <v>427</v>
      </c>
      <c r="C99" s="78" t="s">
        <v>67</v>
      </c>
      <c r="D99" s="79">
        <v>1000</v>
      </c>
      <c r="E99" s="31"/>
      <c r="F99" s="20" t="str">
        <f t="shared" si="4"/>
        <v/>
      </c>
    </row>
    <row r="100" spans="1:6">
      <c r="A100" s="76" t="s">
        <v>198</v>
      </c>
      <c r="B100" s="92" t="s">
        <v>740</v>
      </c>
      <c r="C100" s="78" t="s">
        <v>50</v>
      </c>
      <c r="D100" s="79">
        <v>85</v>
      </c>
      <c r="E100" s="31"/>
      <c r="F100" s="20" t="str">
        <f t="shared" si="4"/>
        <v/>
      </c>
    </row>
    <row r="101" spans="1:6">
      <c r="A101" s="76" t="s">
        <v>971</v>
      </c>
      <c r="B101" s="92" t="s">
        <v>579</v>
      </c>
      <c r="C101" s="78" t="s">
        <v>84</v>
      </c>
      <c r="D101" s="79">
        <v>0.6</v>
      </c>
      <c r="E101" s="31"/>
      <c r="F101" s="19" t="str">
        <f t="shared" ref="F101:F102" si="5">IF(E101=0,"",TRUNC(ROUND(D101*E101,2),2))</f>
        <v/>
      </c>
    </row>
    <row r="102" spans="1:6" ht="13.5" thickBot="1">
      <c r="A102" s="76" t="s">
        <v>972</v>
      </c>
      <c r="B102" s="93" t="s">
        <v>879</v>
      </c>
      <c r="C102" s="82" t="s">
        <v>50</v>
      </c>
      <c r="D102" s="83">
        <v>4</v>
      </c>
      <c r="E102" s="32"/>
      <c r="F102" s="24" t="str">
        <f t="shared" si="5"/>
        <v/>
      </c>
    </row>
    <row r="103" spans="1:6" ht="15">
      <c r="A103" s="72">
        <v>8</v>
      </c>
      <c r="B103" s="85" t="s">
        <v>200</v>
      </c>
      <c r="C103" s="74"/>
      <c r="D103" s="84"/>
      <c r="E103" s="33"/>
      <c r="F103" s="16"/>
    </row>
    <row r="104" spans="1:6" ht="39" thickBot="1">
      <c r="A104" s="43" t="s">
        <v>431</v>
      </c>
      <c r="B104" s="44" t="s">
        <v>580</v>
      </c>
      <c r="C104" s="45" t="s">
        <v>169</v>
      </c>
      <c r="D104" s="71">
        <v>5246</v>
      </c>
      <c r="E104" s="32"/>
      <c r="F104" s="23" t="str">
        <f t="shared" si="4"/>
        <v/>
      </c>
    </row>
    <row r="105" spans="1:6" ht="15">
      <c r="A105" s="72">
        <v>9</v>
      </c>
      <c r="B105" s="94" t="s">
        <v>201</v>
      </c>
      <c r="C105" s="74"/>
      <c r="D105" s="84"/>
      <c r="E105" s="33"/>
      <c r="F105" s="16"/>
    </row>
    <row r="106" spans="1:6" ht="38.25">
      <c r="A106" s="68" t="s">
        <v>202</v>
      </c>
      <c r="B106" s="89" t="s">
        <v>513</v>
      </c>
      <c r="C106" s="69" t="s">
        <v>99</v>
      </c>
      <c r="D106" s="95">
        <v>45</v>
      </c>
      <c r="E106" s="31"/>
      <c r="F106" s="20" t="str">
        <f>IF(E106=0,"",TRUNC(ROUND(D106*E106,2),2))</f>
        <v/>
      </c>
    </row>
    <row r="107" spans="1:6" ht="38.25">
      <c r="A107" s="68" t="s">
        <v>203</v>
      </c>
      <c r="B107" s="89" t="s">
        <v>514</v>
      </c>
      <c r="C107" s="69" t="s">
        <v>99</v>
      </c>
      <c r="D107" s="95">
        <v>341</v>
      </c>
      <c r="E107" s="31"/>
      <c r="F107" s="20" t="str">
        <f>IF(E107=0,"",TRUNC(ROUND(D107*E107,2),2))</f>
        <v/>
      </c>
    </row>
    <row r="108" spans="1:6" ht="39" thickBot="1">
      <c r="A108" s="43" t="s">
        <v>204</v>
      </c>
      <c r="B108" s="44" t="s">
        <v>880</v>
      </c>
      <c r="C108" s="45" t="s">
        <v>50</v>
      </c>
      <c r="D108" s="46">
        <v>1</v>
      </c>
      <c r="E108" s="32"/>
      <c r="F108" s="23" t="str">
        <f>IF(E108=0,"",TRUNC(ROUND(D108*E108,2),2))</f>
        <v/>
      </c>
    </row>
    <row r="109" spans="1:6" ht="15">
      <c r="A109" s="72">
        <v>10</v>
      </c>
      <c r="B109" s="94" t="s">
        <v>205</v>
      </c>
      <c r="C109" s="74"/>
      <c r="D109" s="84"/>
      <c r="E109" s="33"/>
      <c r="F109" s="16"/>
    </row>
    <row r="110" spans="1:6" ht="25.5">
      <c r="A110" s="76" t="s">
        <v>206</v>
      </c>
      <c r="B110" s="92" t="s">
        <v>752</v>
      </c>
      <c r="C110" s="78" t="s">
        <v>67</v>
      </c>
      <c r="D110" s="79">
        <v>245</v>
      </c>
      <c r="E110" s="31"/>
      <c r="F110" s="20" t="str">
        <f t="shared" ref="F110:F118" si="6">IF(E110=0,"",TRUNC(ROUND(D110*E110,2),2))</f>
        <v/>
      </c>
    </row>
    <row r="111" spans="1:6">
      <c r="A111" s="76" t="s">
        <v>207</v>
      </c>
      <c r="B111" s="92" t="s">
        <v>751</v>
      </c>
      <c r="C111" s="78" t="s">
        <v>67</v>
      </c>
      <c r="D111" s="79">
        <v>309</v>
      </c>
      <c r="E111" s="31"/>
      <c r="F111" s="20" t="str">
        <f t="shared" si="6"/>
        <v/>
      </c>
    </row>
    <row r="112" spans="1:6">
      <c r="A112" s="76" t="s">
        <v>208</v>
      </c>
      <c r="B112" s="92" t="s">
        <v>741</v>
      </c>
      <c r="C112" s="78" t="s">
        <v>67</v>
      </c>
      <c r="D112" s="79">
        <v>480</v>
      </c>
      <c r="E112" s="31"/>
      <c r="F112" s="20" t="str">
        <f t="shared" si="6"/>
        <v/>
      </c>
    </row>
    <row r="113" spans="1:6">
      <c r="A113" s="76" t="s">
        <v>209</v>
      </c>
      <c r="B113" s="92" t="s">
        <v>742</v>
      </c>
      <c r="C113" s="78" t="s">
        <v>67</v>
      </c>
      <c r="D113" s="79">
        <v>24</v>
      </c>
      <c r="E113" s="31"/>
      <c r="F113" s="20" t="str">
        <f t="shared" si="6"/>
        <v/>
      </c>
    </row>
    <row r="114" spans="1:6">
      <c r="A114" s="76" t="s">
        <v>210</v>
      </c>
      <c r="B114" s="92" t="s">
        <v>743</v>
      </c>
      <c r="C114" s="78" t="s">
        <v>67</v>
      </c>
      <c r="D114" s="79">
        <v>255</v>
      </c>
      <c r="E114" s="31"/>
      <c r="F114" s="20" t="str">
        <f t="shared" si="6"/>
        <v/>
      </c>
    </row>
    <row r="115" spans="1:6" ht="25.5">
      <c r="A115" s="76" t="s">
        <v>211</v>
      </c>
      <c r="B115" s="92" t="s">
        <v>439</v>
      </c>
      <c r="C115" s="78" t="s">
        <v>67</v>
      </c>
      <c r="D115" s="79">
        <v>435</v>
      </c>
      <c r="E115" s="31"/>
      <c r="F115" s="20" t="str">
        <f t="shared" si="6"/>
        <v/>
      </c>
    </row>
    <row r="116" spans="1:6" ht="51">
      <c r="A116" s="76" t="s">
        <v>212</v>
      </c>
      <c r="B116" s="92" t="s">
        <v>749</v>
      </c>
      <c r="C116" s="78" t="s">
        <v>67</v>
      </c>
      <c r="D116" s="79">
        <v>300</v>
      </c>
      <c r="E116" s="31"/>
      <c r="F116" s="20" t="str">
        <f t="shared" si="6"/>
        <v/>
      </c>
    </row>
    <row r="117" spans="1:6" ht="51">
      <c r="A117" s="76" t="s">
        <v>214</v>
      </c>
      <c r="B117" s="92" t="s">
        <v>750</v>
      </c>
      <c r="C117" s="78" t="s">
        <v>67</v>
      </c>
      <c r="D117" s="79">
        <v>135.9</v>
      </c>
      <c r="E117" s="31"/>
      <c r="F117" s="20" t="str">
        <f t="shared" si="6"/>
        <v/>
      </c>
    </row>
    <row r="118" spans="1:6" ht="13.5" thickBot="1">
      <c r="A118" s="80" t="s">
        <v>215</v>
      </c>
      <c r="B118" s="93" t="s">
        <v>213</v>
      </c>
      <c r="C118" s="82" t="s">
        <v>67</v>
      </c>
      <c r="D118" s="83">
        <v>6</v>
      </c>
      <c r="E118" s="32"/>
      <c r="F118" s="23" t="str">
        <f t="shared" si="6"/>
        <v/>
      </c>
    </row>
    <row r="119" spans="1:6" ht="15">
      <c r="A119" s="72">
        <v>11</v>
      </c>
      <c r="B119" s="96" t="s">
        <v>216</v>
      </c>
      <c r="C119" s="74"/>
      <c r="D119" s="84"/>
      <c r="E119" s="33"/>
      <c r="F119" s="16"/>
    </row>
    <row r="120" spans="1:6" ht="38.25">
      <c r="A120" s="76" t="s">
        <v>217</v>
      </c>
      <c r="B120" s="92" t="s">
        <v>441</v>
      </c>
      <c r="C120" s="78" t="s">
        <v>84</v>
      </c>
      <c r="D120" s="79">
        <v>161</v>
      </c>
      <c r="E120" s="31"/>
      <c r="F120" s="20" t="str">
        <f t="shared" ref="F120:F121" si="7">IF(E120=0,"",TRUNC(ROUND(D120*E120,2),2))</f>
        <v/>
      </c>
    </row>
    <row r="121" spans="1:6" ht="51">
      <c r="A121" s="76" t="s">
        <v>218</v>
      </c>
      <c r="B121" s="92" t="s">
        <v>442</v>
      </c>
      <c r="C121" s="69" t="s">
        <v>67</v>
      </c>
      <c r="D121" s="79">
        <v>1200</v>
      </c>
      <c r="E121" s="31"/>
      <c r="F121" s="20" t="str">
        <f t="shared" si="7"/>
        <v/>
      </c>
    </row>
    <row r="122" spans="1:6" ht="25.5">
      <c r="A122" s="76" t="s">
        <v>219</v>
      </c>
      <c r="B122" s="89" t="s">
        <v>521</v>
      </c>
      <c r="C122" s="69" t="s">
        <v>67</v>
      </c>
      <c r="D122" s="95">
        <v>1200</v>
      </c>
      <c r="E122" s="31"/>
      <c r="F122" s="20" t="str">
        <f>IF(E122=0,"",TRUNC(ROUND(D122*E122,2),2))</f>
        <v/>
      </c>
    </row>
    <row r="123" spans="1:6" ht="38.25">
      <c r="A123" s="76" t="s">
        <v>220</v>
      </c>
      <c r="B123" s="89" t="s">
        <v>221</v>
      </c>
      <c r="C123" s="69" t="s">
        <v>67</v>
      </c>
      <c r="D123" s="95">
        <v>880</v>
      </c>
      <c r="E123" s="31"/>
      <c r="F123" s="20" t="str">
        <f t="shared" si="4"/>
        <v/>
      </c>
    </row>
    <row r="124" spans="1:6">
      <c r="A124" s="76" t="s">
        <v>222</v>
      </c>
      <c r="B124" s="89" t="s">
        <v>223</v>
      </c>
      <c r="C124" s="69" t="s">
        <v>67</v>
      </c>
      <c r="D124" s="95">
        <v>880</v>
      </c>
      <c r="E124" s="31"/>
      <c r="F124" s="20" t="str">
        <f t="shared" si="4"/>
        <v/>
      </c>
    </row>
    <row r="125" spans="1:6" ht="63.75">
      <c r="A125" s="76" t="s">
        <v>226</v>
      </c>
      <c r="B125" s="89" t="s">
        <v>744</v>
      </c>
      <c r="C125" s="69" t="s">
        <v>67</v>
      </c>
      <c r="D125" s="95">
        <v>1200</v>
      </c>
      <c r="E125" s="31"/>
      <c r="F125" s="20" t="str">
        <f t="shared" ref="F125:F127" si="8">IF(E125=0,"",TRUNC(ROUND(D125*E125,2),2))</f>
        <v/>
      </c>
    </row>
    <row r="126" spans="1:6" ht="38.25">
      <c r="A126" s="76" t="s">
        <v>227</v>
      </c>
      <c r="B126" s="89" t="s">
        <v>224</v>
      </c>
      <c r="C126" s="69" t="s">
        <v>84</v>
      </c>
      <c r="D126" s="95">
        <f>1200*0.05</f>
        <v>60</v>
      </c>
      <c r="E126" s="31"/>
      <c r="F126" s="20" t="str">
        <f t="shared" si="8"/>
        <v/>
      </c>
    </row>
    <row r="127" spans="1:6" ht="25.5">
      <c r="A127" s="76" t="s">
        <v>228</v>
      </c>
      <c r="B127" s="89" t="s">
        <v>225</v>
      </c>
      <c r="C127" s="69" t="s">
        <v>67</v>
      </c>
      <c r="D127" s="70">
        <v>1200</v>
      </c>
      <c r="E127" s="31"/>
      <c r="F127" s="20" t="str">
        <f t="shared" si="8"/>
        <v/>
      </c>
    </row>
    <row r="128" spans="1:6" ht="38.25">
      <c r="A128" s="76" t="s">
        <v>229</v>
      </c>
      <c r="B128" s="89" t="s">
        <v>581</v>
      </c>
      <c r="C128" s="69" t="s">
        <v>67</v>
      </c>
      <c r="D128" s="70">
        <v>1200</v>
      </c>
      <c r="E128" s="31"/>
      <c r="F128" s="20" t="str">
        <f t="shared" ref="F128:F129" si="9">IF(E128=0,"",TRUNC(ROUND(D128*E128,2),2))</f>
        <v/>
      </c>
    </row>
    <row r="129" spans="1:6" ht="13.5" thickBot="1">
      <c r="A129" s="80" t="s">
        <v>230</v>
      </c>
      <c r="B129" s="44" t="s">
        <v>522</v>
      </c>
      <c r="C129" s="45" t="s">
        <v>99</v>
      </c>
      <c r="D129" s="71">
        <v>47</v>
      </c>
      <c r="E129" s="32"/>
      <c r="F129" s="23" t="str">
        <f t="shared" si="9"/>
        <v/>
      </c>
    </row>
    <row r="130" spans="1:6" ht="15">
      <c r="A130" s="72">
        <v>12</v>
      </c>
      <c r="B130" s="85" t="s">
        <v>460</v>
      </c>
      <c r="C130" s="74"/>
      <c r="D130" s="84"/>
      <c r="E130" s="33"/>
      <c r="F130" s="12"/>
    </row>
    <row r="131" spans="1:6" ht="25.5">
      <c r="A131" s="76" t="s">
        <v>233</v>
      </c>
      <c r="B131" s="77" t="s">
        <v>582</v>
      </c>
      <c r="C131" s="78" t="s">
        <v>84</v>
      </c>
      <c r="D131" s="97">
        <v>36</v>
      </c>
      <c r="E131" s="31"/>
      <c r="F131" s="20" t="str">
        <f t="shared" ref="F131" si="10">IF(E131=0,"",TRUNC(ROUND(D131*E131,2),2))</f>
        <v/>
      </c>
    </row>
    <row r="132" spans="1:6">
      <c r="A132" s="76" t="s">
        <v>234</v>
      </c>
      <c r="B132" s="77" t="s">
        <v>231</v>
      </c>
      <c r="C132" s="78" t="s">
        <v>99</v>
      </c>
      <c r="D132" s="79">
        <v>194</v>
      </c>
      <c r="E132" s="31"/>
      <c r="F132" s="20" t="str">
        <f t="shared" ref="F132:F140" si="11">IF(E132=0,"",TRUNC(ROUND(D132*E132,2),2))</f>
        <v/>
      </c>
    </row>
    <row r="133" spans="1:6" ht="25.5">
      <c r="A133" s="76" t="s">
        <v>235</v>
      </c>
      <c r="B133" s="77" t="s">
        <v>583</v>
      </c>
      <c r="C133" s="78" t="s">
        <v>99</v>
      </c>
      <c r="D133" s="79">
        <v>360</v>
      </c>
      <c r="E133" s="31"/>
      <c r="F133" s="20" t="str">
        <f t="shared" si="11"/>
        <v/>
      </c>
    </row>
    <row r="134" spans="1:6">
      <c r="A134" s="76" t="s">
        <v>236</v>
      </c>
      <c r="B134" s="77" t="s">
        <v>232</v>
      </c>
      <c r="C134" s="78" t="s">
        <v>99</v>
      </c>
      <c r="D134" s="79">
        <v>36</v>
      </c>
      <c r="E134" s="31"/>
      <c r="F134" s="20" t="str">
        <f t="shared" si="11"/>
        <v/>
      </c>
    </row>
    <row r="135" spans="1:6" ht="25.5">
      <c r="A135" s="76" t="s">
        <v>432</v>
      </c>
      <c r="B135" s="77" t="s">
        <v>584</v>
      </c>
      <c r="C135" s="78" t="s">
        <v>169</v>
      </c>
      <c r="D135" s="97">
        <v>40</v>
      </c>
      <c r="E135" s="31"/>
      <c r="F135" s="20" t="str">
        <f t="shared" si="11"/>
        <v/>
      </c>
    </row>
    <row r="136" spans="1:6" ht="25.5">
      <c r="A136" s="76" t="s">
        <v>433</v>
      </c>
      <c r="B136" s="89" t="s">
        <v>440</v>
      </c>
      <c r="C136" s="69" t="s">
        <v>67</v>
      </c>
      <c r="D136" s="95">
        <v>607</v>
      </c>
      <c r="E136" s="31"/>
      <c r="F136" s="20" t="str">
        <f t="shared" si="11"/>
        <v/>
      </c>
    </row>
    <row r="137" spans="1:6" ht="25.5">
      <c r="A137" s="76" t="s">
        <v>237</v>
      </c>
      <c r="B137" s="89" t="s">
        <v>590</v>
      </c>
      <c r="C137" s="69" t="s">
        <v>67</v>
      </c>
      <c r="D137" s="95">
        <v>708</v>
      </c>
      <c r="E137" s="31"/>
      <c r="F137" s="20" t="str">
        <f t="shared" si="11"/>
        <v/>
      </c>
    </row>
    <row r="138" spans="1:6" ht="25.5">
      <c r="A138" s="76" t="s">
        <v>238</v>
      </c>
      <c r="B138" s="77" t="s">
        <v>241</v>
      </c>
      <c r="C138" s="78" t="s">
        <v>67</v>
      </c>
      <c r="D138" s="97">
        <v>812</v>
      </c>
      <c r="E138" s="31"/>
      <c r="F138" s="20" t="str">
        <f>IF(E138=0,"",TRUNC(ROUND(D138*E138,2),2))</f>
        <v/>
      </c>
    </row>
    <row r="139" spans="1:6" ht="25.5">
      <c r="A139" s="76" t="s">
        <v>239</v>
      </c>
      <c r="B139" s="77" t="s">
        <v>591</v>
      </c>
      <c r="C139" s="78" t="s">
        <v>84</v>
      </c>
      <c r="D139" s="97">
        <v>169</v>
      </c>
      <c r="E139" s="31"/>
      <c r="F139" s="20" t="str">
        <f t="shared" si="11"/>
        <v/>
      </c>
    </row>
    <row r="140" spans="1:6" ht="38.25">
      <c r="A140" s="76" t="s">
        <v>240</v>
      </c>
      <c r="B140" s="77" t="s">
        <v>595</v>
      </c>
      <c r="C140" s="78" t="s">
        <v>67</v>
      </c>
      <c r="D140" s="97">
        <v>1393</v>
      </c>
      <c r="E140" s="31"/>
      <c r="F140" s="20" t="str">
        <f t="shared" si="11"/>
        <v/>
      </c>
    </row>
    <row r="141" spans="1:6" ht="25.5">
      <c r="A141" s="76" t="s">
        <v>242</v>
      </c>
      <c r="B141" s="77" t="s">
        <v>596</v>
      </c>
      <c r="C141" s="78" t="s">
        <v>99</v>
      </c>
      <c r="D141" s="97">
        <v>37</v>
      </c>
      <c r="E141" s="31"/>
      <c r="F141" s="20" t="str">
        <f t="shared" ref="F141:F150" si="12">IF(E141=0,"",TRUNC(ROUND(D141*E141,2),2))</f>
        <v/>
      </c>
    </row>
    <row r="142" spans="1:6" ht="25.5">
      <c r="A142" s="76" t="s">
        <v>243</v>
      </c>
      <c r="B142" s="77" t="s">
        <v>652</v>
      </c>
      <c r="C142" s="78" t="s">
        <v>99</v>
      </c>
      <c r="D142" s="97">
        <v>60</v>
      </c>
      <c r="E142" s="31"/>
      <c r="F142" s="20" t="str">
        <f t="shared" si="12"/>
        <v/>
      </c>
    </row>
    <row r="143" spans="1:6" ht="38.25">
      <c r="A143" s="76" t="s">
        <v>244</v>
      </c>
      <c r="B143" s="89" t="s">
        <v>598</v>
      </c>
      <c r="C143" s="69" t="s">
        <v>67</v>
      </c>
      <c r="D143" s="95">
        <v>240</v>
      </c>
      <c r="E143" s="31"/>
      <c r="F143" s="20" t="str">
        <f t="shared" si="12"/>
        <v/>
      </c>
    </row>
    <row r="144" spans="1:6" ht="63.75">
      <c r="A144" s="76" t="s">
        <v>245</v>
      </c>
      <c r="B144" s="77" t="s">
        <v>810</v>
      </c>
      <c r="C144" s="78" t="s">
        <v>67</v>
      </c>
      <c r="D144" s="97">
        <v>480</v>
      </c>
      <c r="E144" s="31"/>
      <c r="F144" s="20" t="str">
        <f t="shared" si="12"/>
        <v/>
      </c>
    </row>
    <row r="145" spans="1:6" ht="63.75">
      <c r="A145" s="76" t="s">
        <v>246</v>
      </c>
      <c r="B145" s="89" t="s">
        <v>762</v>
      </c>
      <c r="C145" s="69" t="s">
        <v>67</v>
      </c>
      <c r="D145" s="95">
        <v>9.4</v>
      </c>
      <c r="E145" s="31"/>
      <c r="F145" s="20" t="str">
        <f t="shared" si="12"/>
        <v/>
      </c>
    </row>
    <row r="146" spans="1:6" ht="38.25">
      <c r="A146" s="76" t="s">
        <v>247</v>
      </c>
      <c r="B146" s="77" t="s">
        <v>599</v>
      </c>
      <c r="C146" s="78" t="s">
        <v>67</v>
      </c>
      <c r="D146" s="97">
        <v>682</v>
      </c>
      <c r="E146" s="31"/>
      <c r="F146" s="20" t="str">
        <f t="shared" si="12"/>
        <v/>
      </c>
    </row>
    <row r="147" spans="1:6" ht="38.25">
      <c r="A147" s="76" t="s">
        <v>248</v>
      </c>
      <c r="B147" s="77" t="s">
        <v>600</v>
      </c>
      <c r="C147" s="78" t="s">
        <v>99</v>
      </c>
      <c r="D147" s="97">
        <v>63</v>
      </c>
      <c r="E147" s="31"/>
      <c r="F147" s="20" t="str">
        <f t="shared" si="12"/>
        <v/>
      </c>
    </row>
    <row r="148" spans="1:6" ht="25.5">
      <c r="A148" s="76" t="s">
        <v>249</v>
      </c>
      <c r="B148" s="77" t="s">
        <v>601</v>
      </c>
      <c r="C148" s="78" t="s">
        <v>99</v>
      </c>
      <c r="D148" s="97">
        <v>94</v>
      </c>
      <c r="E148" s="31"/>
      <c r="F148" s="20" t="str">
        <f t="shared" si="12"/>
        <v/>
      </c>
    </row>
    <row r="149" spans="1:6" ht="25.5">
      <c r="A149" s="76" t="s">
        <v>250</v>
      </c>
      <c r="B149" s="77" t="s">
        <v>745</v>
      </c>
      <c r="C149" s="78" t="s">
        <v>99</v>
      </c>
      <c r="D149" s="97">
        <v>130</v>
      </c>
      <c r="E149" s="31"/>
      <c r="F149" s="20" t="str">
        <f t="shared" si="12"/>
        <v/>
      </c>
    </row>
    <row r="150" spans="1:6" ht="25.5">
      <c r="A150" s="76" t="s">
        <v>252</v>
      </c>
      <c r="B150" s="77" t="s">
        <v>251</v>
      </c>
      <c r="C150" s="78" t="s">
        <v>84</v>
      </c>
      <c r="D150" s="97">
        <v>3.5</v>
      </c>
      <c r="E150" s="31"/>
      <c r="F150" s="20" t="str">
        <f t="shared" si="12"/>
        <v/>
      </c>
    </row>
    <row r="151" spans="1:6" ht="38.25">
      <c r="A151" s="76" t="s">
        <v>434</v>
      </c>
      <c r="B151" s="89" t="s">
        <v>847</v>
      </c>
      <c r="C151" s="69" t="s">
        <v>67</v>
      </c>
      <c r="D151" s="95">
        <v>50</v>
      </c>
      <c r="E151" s="31"/>
      <c r="F151" s="20" t="str">
        <f t="shared" ref="F151" si="13">IF(E151=0,"",TRUNC(ROUND(D151*E151,2),2))</f>
        <v/>
      </c>
    </row>
    <row r="152" spans="1:6" ht="25.5">
      <c r="A152" s="76" t="s">
        <v>592</v>
      </c>
      <c r="B152" s="77" t="s">
        <v>848</v>
      </c>
      <c r="C152" s="78" t="s">
        <v>99</v>
      </c>
      <c r="D152" s="97">
        <v>84</v>
      </c>
      <c r="E152" s="31"/>
      <c r="F152" s="20" t="str">
        <f t="shared" ref="F152:F154" si="14">IF(E152=0,"",TRUNC(ROUND(D152*E152,2),2))</f>
        <v/>
      </c>
    </row>
    <row r="153" spans="1:6" ht="25.5">
      <c r="A153" s="76" t="s">
        <v>593</v>
      </c>
      <c r="B153" s="77" t="s">
        <v>603</v>
      </c>
      <c r="C153" s="78" t="s">
        <v>99</v>
      </c>
      <c r="D153" s="97">
        <v>2</v>
      </c>
      <c r="E153" s="31"/>
      <c r="F153" s="20" t="str">
        <f t="shared" si="14"/>
        <v/>
      </c>
    </row>
    <row r="154" spans="1:6" ht="26.25" thickBot="1">
      <c r="A154" s="76" t="s">
        <v>594</v>
      </c>
      <c r="B154" s="81" t="s">
        <v>604</v>
      </c>
      <c r="C154" s="82" t="s">
        <v>99</v>
      </c>
      <c r="D154" s="98">
        <v>1</v>
      </c>
      <c r="E154" s="32"/>
      <c r="F154" s="23" t="str">
        <f t="shared" si="14"/>
        <v/>
      </c>
    </row>
    <row r="155" spans="1:6" ht="15">
      <c r="A155" s="72">
        <v>13</v>
      </c>
      <c r="B155" s="85" t="s">
        <v>253</v>
      </c>
      <c r="C155" s="74"/>
      <c r="D155" s="99"/>
      <c r="E155" s="33"/>
      <c r="F155" s="16"/>
    </row>
    <row r="156" spans="1:6" ht="38.25">
      <c r="A156" s="68" t="s">
        <v>254</v>
      </c>
      <c r="B156" s="77" t="s">
        <v>605</v>
      </c>
      <c r="C156" s="78" t="s">
        <v>67</v>
      </c>
      <c r="D156" s="97">
        <v>695.42</v>
      </c>
      <c r="E156" s="31"/>
      <c r="F156" s="20" t="str">
        <f t="shared" ref="F156:F168" si="15">IF(E156=0,"",TRUNC(ROUND(D156*E156,2),2))</f>
        <v/>
      </c>
    </row>
    <row r="157" spans="1:6" ht="25.5">
      <c r="A157" s="68" t="s">
        <v>255</v>
      </c>
      <c r="B157" s="77" t="s">
        <v>881</v>
      </c>
      <c r="C157" s="78" t="s">
        <v>67</v>
      </c>
      <c r="D157" s="97">
        <v>450.73</v>
      </c>
      <c r="E157" s="31"/>
      <c r="F157" s="20" t="str">
        <f t="shared" si="15"/>
        <v/>
      </c>
    </row>
    <row r="158" spans="1:6" ht="25.5">
      <c r="A158" s="68" t="s">
        <v>256</v>
      </c>
      <c r="B158" s="77" t="s">
        <v>882</v>
      </c>
      <c r="C158" s="78" t="s">
        <v>67</v>
      </c>
      <c r="D158" s="97">
        <v>227</v>
      </c>
      <c r="E158" s="31"/>
      <c r="F158" s="18" t="str">
        <f t="shared" si="15"/>
        <v/>
      </c>
    </row>
    <row r="159" spans="1:6" ht="25.5">
      <c r="A159" s="68" t="s">
        <v>257</v>
      </c>
      <c r="B159" s="77" t="s">
        <v>883</v>
      </c>
      <c r="C159" s="78" t="s">
        <v>67</v>
      </c>
      <c r="D159" s="97">
        <v>537</v>
      </c>
      <c r="E159" s="31"/>
      <c r="F159" s="18" t="str">
        <f t="shared" si="15"/>
        <v/>
      </c>
    </row>
    <row r="160" spans="1:6" ht="38.25">
      <c r="A160" s="68" t="s">
        <v>258</v>
      </c>
      <c r="B160" s="89" t="s">
        <v>606</v>
      </c>
      <c r="C160" s="69" t="s">
        <v>67</v>
      </c>
      <c r="D160" s="95">
        <v>1110</v>
      </c>
      <c r="E160" s="31"/>
      <c r="F160" s="20" t="str">
        <f>IF(E160=0,"",TRUNC(ROUND(D160*E160,2),2))</f>
        <v/>
      </c>
    </row>
    <row r="161" spans="1:6" ht="25.5">
      <c r="A161" s="68" t="s">
        <v>259</v>
      </c>
      <c r="B161" s="89" t="s">
        <v>607</v>
      </c>
      <c r="C161" s="69" t="s">
        <v>67</v>
      </c>
      <c r="D161" s="95">
        <v>170</v>
      </c>
      <c r="E161" s="31"/>
      <c r="F161" s="20" t="str">
        <f>IF(E161=0,"",TRUNC(ROUND(D161*E161,2),2))</f>
        <v/>
      </c>
    </row>
    <row r="162" spans="1:6" ht="38.25">
      <c r="A162" s="68" t="s">
        <v>260</v>
      </c>
      <c r="B162" s="89" t="s">
        <v>608</v>
      </c>
      <c r="C162" s="69" t="s">
        <v>67</v>
      </c>
      <c r="D162" s="95">
        <v>179</v>
      </c>
      <c r="E162" s="31"/>
      <c r="F162" s="20" t="str">
        <f>IF(E162=0,"",TRUNC(ROUND(D162*E162,2),2))</f>
        <v/>
      </c>
    </row>
    <row r="163" spans="1:6" ht="38.25">
      <c r="A163" s="68" t="s">
        <v>261</v>
      </c>
      <c r="B163" s="89" t="s">
        <v>609</v>
      </c>
      <c r="C163" s="69" t="s">
        <v>67</v>
      </c>
      <c r="D163" s="95">
        <v>115</v>
      </c>
      <c r="E163" s="31"/>
      <c r="F163" s="20" t="str">
        <f>IF(E163=0,"",TRUNC(ROUND(D163*E163,2),2))</f>
        <v/>
      </c>
    </row>
    <row r="164" spans="1:6" ht="25.5">
      <c r="A164" s="68" t="s">
        <v>262</v>
      </c>
      <c r="B164" s="89" t="s">
        <v>610</v>
      </c>
      <c r="C164" s="69" t="s">
        <v>67</v>
      </c>
      <c r="D164" s="95">
        <v>23</v>
      </c>
      <c r="E164" s="31"/>
      <c r="F164" s="20" t="str">
        <f>IF(E164=0,"",TRUNC(ROUND(D164*E164,2),2))</f>
        <v/>
      </c>
    </row>
    <row r="165" spans="1:6" ht="38.25">
      <c r="A165" s="68" t="s">
        <v>263</v>
      </c>
      <c r="B165" s="77" t="s">
        <v>611</v>
      </c>
      <c r="C165" s="78" t="s">
        <v>67</v>
      </c>
      <c r="D165" s="97">
        <v>724</v>
      </c>
      <c r="E165" s="31"/>
      <c r="F165" s="20" t="str">
        <f t="shared" ref="F165:F166" si="16">IF(E165=0,"",TRUNC(ROUND(D165*E165,2),2))</f>
        <v/>
      </c>
    </row>
    <row r="166" spans="1:6" ht="25.5">
      <c r="A166" s="68" t="s">
        <v>264</v>
      </c>
      <c r="B166" s="77" t="s">
        <v>612</v>
      </c>
      <c r="C166" s="78" t="s">
        <v>67</v>
      </c>
      <c r="D166" s="97">
        <v>1477</v>
      </c>
      <c r="E166" s="31"/>
      <c r="F166" s="20" t="str">
        <f t="shared" si="16"/>
        <v/>
      </c>
    </row>
    <row r="167" spans="1:6" ht="38.25">
      <c r="A167" s="68" t="s">
        <v>265</v>
      </c>
      <c r="B167" s="89" t="s">
        <v>613</v>
      </c>
      <c r="C167" s="69" t="s">
        <v>67</v>
      </c>
      <c r="D167" s="95">
        <v>1023</v>
      </c>
      <c r="E167" s="31"/>
      <c r="F167" s="20" t="str">
        <f>IF(E167=0,"",TRUNC(ROUND(D167*E167,2),2))</f>
        <v/>
      </c>
    </row>
    <row r="168" spans="1:6" ht="25.5">
      <c r="A168" s="68" t="s">
        <v>267</v>
      </c>
      <c r="B168" s="89" t="s">
        <v>614</v>
      </c>
      <c r="C168" s="69" t="s">
        <v>67</v>
      </c>
      <c r="D168" s="95">
        <v>693</v>
      </c>
      <c r="E168" s="31"/>
      <c r="F168" s="20" t="str">
        <f t="shared" si="15"/>
        <v/>
      </c>
    </row>
    <row r="169" spans="1:6" ht="25.5">
      <c r="A169" s="68" t="s">
        <v>435</v>
      </c>
      <c r="B169" s="89" t="s">
        <v>615</v>
      </c>
      <c r="C169" s="69" t="s">
        <v>67</v>
      </c>
      <c r="D169" s="95">
        <v>600</v>
      </c>
      <c r="E169" s="31"/>
      <c r="F169" s="55" t="str">
        <f>IF(E169=0,"",TRUNC(ROUND(D169*E169,2),2))</f>
        <v/>
      </c>
    </row>
    <row r="170" spans="1:6" ht="51">
      <c r="A170" s="68" t="s">
        <v>436</v>
      </c>
      <c r="B170" s="77" t="s">
        <v>266</v>
      </c>
      <c r="C170" s="78" t="s">
        <v>67</v>
      </c>
      <c r="D170" s="97">
        <v>1393</v>
      </c>
      <c r="E170" s="31"/>
      <c r="F170" s="55" t="str">
        <f>IF(E170=0,"",TRUNC(ROUND(D170*E170,2),2))</f>
        <v/>
      </c>
    </row>
    <row r="171" spans="1:6" ht="25.5">
      <c r="A171" s="68" t="s">
        <v>437</v>
      </c>
      <c r="B171" s="77" t="s">
        <v>444</v>
      </c>
      <c r="C171" s="78" t="s">
        <v>99</v>
      </c>
      <c r="D171" s="97">
        <v>116</v>
      </c>
      <c r="E171" s="31"/>
      <c r="F171" s="55" t="str">
        <f>IF(E171=0,"",TRUNC(ROUND(D171*E171,2),2))</f>
        <v/>
      </c>
    </row>
    <row r="172" spans="1:6" ht="26.25" thickBot="1">
      <c r="A172" s="68" t="s">
        <v>973</v>
      </c>
      <c r="B172" s="44" t="s">
        <v>616</v>
      </c>
      <c r="C172" s="45" t="s">
        <v>67</v>
      </c>
      <c r="D172" s="46">
        <v>227</v>
      </c>
      <c r="E172" s="32"/>
      <c r="F172" s="56" t="str">
        <f t="shared" ref="F172" si="17">IF(E172=0,"",TRUNC(ROUND(D172*E172,2),2))</f>
        <v/>
      </c>
    </row>
    <row r="173" spans="1:6" ht="15">
      <c r="A173" s="72">
        <v>14</v>
      </c>
      <c r="B173" s="85" t="s">
        <v>268</v>
      </c>
      <c r="C173" s="74"/>
      <c r="D173" s="99"/>
      <c r="E173" s="33"/>
      <c r="F173" s="16"/>
    </row>
    <row r="174" spans="1:6" ht="38.25">
      <c r="A174" s="68" t="s">
        <v>269</v>
      </c>
      <c r="B174" s="89" t="s">
        <v>849</v>
      </c>
      <c r="C174" s="69" t="s">
        <v>67</v>
      </c>
      <c r="D174" s="95">
        <v>466</v>
      </c>
      <c r="E174" s="31"/>
      <c r="F174" s="20" t="str">
        <f t="shared" ref="F174:F176" si="18">IF(E174=0,"",TRUNC(ROUND(D174*E174,2),2))</f>
        <v/>
      </c>
    </row>
    <row r="175" spans="1:6" ht="25.5">
      <c r="A175" s="68" t="s">
        <v>270</v>
      </c>
      <c r="B175" s="89" t="s">
        <v>850</v>
      </c>
      <c r="C175" s="69" t="s">
        <v>67</v>
      </c>
      <c r="D175" s="95">
        <v>148</v>
      </c>
      <c r="E175" s="31"/>
      <c r="F175" s="20" t="str">
        <f t="shared" si="18"/>
        <v/>
      </c>
    </row>
    <row r="176" spans="1:6" ht="39" thickBot="1">
      <c r="A176" s="43" t="s">
        <v>271</v>
      </c>
      <c r="B176" s="44" t="s">
        <v>851</v>
      </c>
      <c r="C176" s="45" t="s">
        <v>67</v>
      </c>
      <c r="D176" s="46">
        <v>142</v>
      </c>
      <c r="E176" s="32"/>
      <c r="F176" s="23" t="str">
        <f t="shared" si="18"/>
        <v/>
      </c>
    </row>
    <row r="177" spans="1:6" ht="15">
      <c r="A177" s="72">
        <v>15</v>
      </c>
      <c r="B177" s="94" t="s">
        <v>272</v>
      </c>
      <c r="C177" s="74"/>
      <c r="D177" s="99"/>
      <c r="E177" s="33"/>
      <c r="F177" s="16"/>
    </row>
    <row r="178" spans="1:6" ht="89.25">
      <c r="A178" s="76" t="s">
        <v>273</v>
      </c>
      <c r="B178" s="92" t="s">
        <v>617</v>
      </c>
      <c r="C178" s="78" t="s">
        <v>67</v>
      </c>
      <c r="D178" s="97">
        <v>156</v>
      </c>
      <c r="E178" s="31"/>
      <c r="F178" s="55" t="str">
        <f t="shared" ref="F178" si="19">IF(E178=0,"",TRUNC(ROUND(D178*E178,2),2))</f>
        <v/>
      </c>
    </row>
    <row r="179" spans="1:6" ht="63.75">
      <c r="A179" s="76" t="s">
        <v>274</v>
      </c>
      <c r="B179" s="89" t="s">
        <v>618</v>
      </c>
      <c r="C179" s="69" t="s">
        <v>50</v>
      </c>
      <c r="D179" s="95">
        <v>4</v>
      </c>
      <c r="E179" s="31"/>
      <c r="F179" s="20" t="str">
        <f t="shared" ref="F179:F195" si="20">IF(E179=0,"",TRUNC(ROUND(D179*E179,2),2))</f>
        <v/>
      </c>
    </row>
    <row r="180" spans="1:6" ht="51">
      <c r="A180" s="76" t="s">
        <v>275</v>
      </c>
      <c r="B180" s="89" t="s">
        <v>619</v>
      </c>
      <c r="C180" s="69" t="s">
        <v>50</v>
      </c>
      <c r="D180" s="95">
        <v>1</v>
      </c>
      <c r="E180" s="31"/>
      <c r="F180" s="20" t="str">
        <f t="shared" si="20"/>
        <v/>
      </c>
    </row>
    <row r="181" spans="1:6" ht="63.75">
      <c r="A181" s="76" t="s">
        <v>276</v>
      </c>
      <c r="B181" s="89" t="s">
        <v>620</v>
      </c>
      <c r="C181" s="69" t="s">
        <v>50</v>
      </c>
      <c r="D181" s="95">
        <v>1</v>
      </c>
      <c r="E181" s="31"/>
      <c r="F181" s="20" t="str">
        <f t="shared" si="20"/>
        <v/>
      </c>
    </row>
    <row r="182" spans="1:6" ht="63.75">
      <c r="A182" s="76" t="s">
        <v>277</v>
      </c>
      <c r="B182" s="89" t="s">
        <v>621</v>
      </c>
      <c r="C182" s="69" t="s">
        <v>50</v>
      </c>
      <c r="D182" s="95">
        <v>1</v>
      </c>
      <c r="E182" s="31"/>
      <c r="F182" s="20" t="str">
        <f t="shared" si="20"/>
        <v/>
      </c>
    </row>
    <row r="183" spans="1:6" ht="89.25">
      <c r="A183" s="76" t="s">
        <v>278</v>
      </c>
      <c r="B183" s="89" t="s">
        <v>622</v>
      </c>
      <c r="C183" s="69" t="s">
        <v>50</v>
      </c>
      <c r="D183" s="95">
        <v>1</v>
      </c>
      <c r="E183" s="31"/>
      <c r="F183" s="20" t="str">
        <f t="shared" si="20"/>
        <v/>
      </c>
    </row>
    <row r="184" spans="1:6" ht="89.25">
      <c r="A184" s="76" t="s">
        <v>279</v>
      </c>
      <c r="B184" s="89" t="s">
        <v>623</v>
      </c>
      <c r="C184" s="69" t="s">
        <v>50</v>
      </c>
      <c r="D184" s="95">
        <v>2</v>
      </c>
      <c r="E184" s="31"/>
      <c r="F184" s="20" t="str">
        <f t="shared" si="20"/>
        <v/>
      </c>
    </row>
    <row r="185" spans="1:6" ht="51">
      <c r="A185" s="76" t="s">
        <v>280</v>
      </c>
      <c r="B185" s="89" t="s">
        <v>624</v>
      </c>
      <c r="C185" s="69" t="s">
        <v>50</v>
      </c>
      <c r="D185" s="95">
        <v>21</v>
      </c>
      <c r="E185" s="31"/>
      <c r="F185" s="20" t="str">
        <f t="shared" si="20"/>
        <v/>
      </c>
    </row>
    <row r="186" spans="1:6" ht="63.75">
      <c r="A186" s="76" t="s">
        <v>281</v>
      </c>
      <c r="B186" s="89" t="s">
        <v>625</v>
      </c>
      <c r="C186" s="69" t="s">
        <v>50</v>
      </c>
      <c r="D186" s="95">
        <v>2</v>
      </c>
      <c r="E186" s="31"/>
      <c r="F186" s="20" t="str">
        <f t="shared" si="20"/>
        <v/>
      </c>
    </row>
    <row r="187" spans="1:6" ht="63.75">
      <c r="A187" s="76" t="s">
        <v>282</v>
      </c>
      <c r="B187" s="89" t="s">
        <v>626</v>
      </c>
      <c r="C187" s="69" t="s">
        <v>50</v>
      </c>
      <c r="D187" s="95">
        <v>1</v>
      </c>
      <c r="E187" s="31"/>
      <c r="F187" s="20" t="str">
        <f t="shared" si="20"/>
        <v/>
      </c>
    </row>
    <row r="188" spans="1:6" ht="51">
      <c r="A188" s="76" t="s">
        <v>283</v>
      </c>
      <c r="B188" s="89" t="s">
        <v>627</v>
      </c>
      <c r="C188" s="69" t="s">
        <v>50</v>
      </c>
      <c r="D188" s="95">
        <v>1</v>
      </c>
      <c r="E188" s="31"/>
      <c r="F188" s="20" t="str">
        <f t="shared" si="20"/>
        <v/>
      </c>
    </row>
    <row r="189" spans="1:6" ht="38.25">
      <c r="A189" s="76" t="s">
        <v>284</v>
      </c>
      <c r="B189" s="89" t="s">
        <v>628</v>
      </c>
      <c r="C189" s="69" t="s">
        <v>50</v>
      </c>
      <c r="D189" s="95">
        <v>7</v>
      </c>
      <c r="E189" s="31"/>
      <c r="F189" s="20" t="str">
        <f t="shared" si="20"/>
        <v/>
      </c>
    </row>
    <row r="190" spans="1:6" ht="38.25">
      <c r="A190" s="76" t="s">
        <v>285</v>
      </c>
      <c r="B190" s="89" t="s">
        <v>629</v>
      </c>
      <c r="C190" s="69" t="s">
        <v>50</v>
      </c>
      <c r="D190" s="95">
        <v>3</v>
      </c>
      <c r="E190" s="31"/>
      <c r="F190" s="20" t="str">
        <f t="shared" si="20"/>
        <v/>
      </c>
    </row>
    <row r="191" spans="1:6" ht="38.25">
      <c r="A191" s="76" t="s">
        <v>286</v>
      </c>
      <c r="B191" s="89" t="s">
        <v>630</v>
      </c>
      <c r="C191" s="69" t="s">
        <v>50</v>
      </c>
      <c r="D191" s="95">
        <v>10</v>
      </c>
      <c r="E191" s="31"/>
      <c r="F191" s="20" t="str">
        <f t="shared" si="20"/>
        <v/>
      </c>
    </row>
    <row r="192" spans="1:6" ht="25.5">
      <c r="A192" s="76" t="s">
        <v>287</v>
      </c>
      <c r="B192" s="89" t="s">
        <v>631</v>
      </c>
      <c r="C192" s="69" t="s">
        <v>50</v>
      </c>
      <c r="D192" s="95">
        <v>3</v>
      </c>
      <c r="E192" s="31"/>
      <c r="F192" s="20" t="str">
        <f t="shared" si="20"/>
        <v/>
      </c>
    </row>
    <row r="193" spans="1:6" ht="25.5">
      <c r="A193" s="76" t="s">
        <v>288</v>
      </c>
      <c r="B193" s="89" t="s">
        <v>632</v>
      </c>
      <c r="C193" s="69" t="s">
        <v>50</v>
      </c>
      <c r="D193" s="95">
        <v>1</v>
      </c>
      <c r="E193" s="31"/>
      <c r="F193" s="20" t="str">
        <f t="shared" si="20"/>
        <v/>
      </c>
    </row>
    <row r="194" spans="1:6" ht="25.5">
      <c r="A194" s="76" t="s">
        <v>289</v>
      </c>
      <c r="B194" s="89" t="s">
        <v>633</v>
      </c>
      <c r="C194" s="69" t="s">
        <v>50</v>
      </c>
      <c r="D194" s="95">
        <v>1</v>
      </c>
      <c r="E194" s="31"/>
      <c r="F194" s="20" t="str">
        <f>IF(E194=0,"",TRUNC(ROUND(D194*E194,2),2))</f>
        <v/>
      </c>
    </row>
    <row r="195" spans="1:6" ht="38.25">
      <c r="A195" s="76" t="s">
        <v>290</v>
      </c>
      <c r="B195" s="92" t="s">
        <v>445</v>
      </c>
      <c r="C195" s="78" t="s">
        <v>67</v>
      </c>
      <c r="D195" s="97">
        <v>47</v>
      </c>
      <c r="E195" s="31"/>
      <c r="F195" s="20" t="str">
        <f t="shared" si="20"/>
        <v/>
      </c>
    </row>
    <row r="196" spans="1:6" ht="26.25" thickBot="1">
      <c r="A196" s="80" t="s">
        <v>291</v>
      </c>
      <c r="B196" s="93" t="s">
        <v>446</v>
      </c>
      <c r="C196" s="82" t="s">
        <v>67</v>
      </c>
      <c r="D196" s="98">
        <f>0.6*0.6</f>
        <v>0.36</v>
      </c>
      <c r="E196" s="32"/>
      <c r="F196" s="56" t="str">
        <f>IF(E196=0,"",TRUNC(ROUND(D196*E196,2),2))</f>
        <v/>
      </c>
    </row>
    <row r="197" spans="1:6" ht="15">
      <c r="A197" s="72">
        <v>16</v>
      </c>
      <c r="B197" s="96" t="s">
        <v>292</v>
      </c>
      <c r="C197" s="74"/>
      <c r="D197" s="99"/>
      <c r="E197" s="33"/>
      <c r="F197" s="16"/>
    </row>
    <row r="198" spans="1:6" ht="51">
      <c r="A198" s="68" t="s">
        <v>293</v>
      </c>
      <c r="B198" s="89" t="s">
        <v>294</v>
      </c>
      <c r="C198" s="69" t="s">
        <v>50</v>
      </c>
      <c r="D198" s="95">
        <v>7</v>
      </c>
      <c r="E198" s="31"/>
      <c r="F198" s="20" t="str">
        <f>IF(E198=0,"",TRUNC(ROUND(D198*E198,2),2))</f>
        <v/>
      </c>
    </row>
    <row r="199" spans="1:6" ht="51">
      <c r="A199" s="68" t="s">
        <v>295</v>
      </c>
      <c r="B199" s="89" t="s">
        <v>296</v>
      </c>
      <c r="C199" s="69" t="s">
        <v>50</v>
      </c>
      <c r="D199" s="95">
        <v>1</v>
      </c>
      <c r="E199" s="31"/>
      <c r="F199" s="20" t="str">
        <f t="shared" ref="F199:F217" si="21">IF(E199=0,"",TRUNC(ROUND(D199*E199,2),2))</f>
        <v/>
      </c>
    </row>
    <row r="200" spans="1:6" ht="25.5">
      <c r="A200" s="68" t="s">
        <v>297</v>
      </c>
      <c r="B200" s="89" t="s">
        <v>298</v>
      </c>
      <c r="C200" s="69" t="s">
        <v>50</v>
      </c>
      <c r="D200" s="95">
        <v>4</v>
      </c>
      <c r="E200" s="31"/>
      <c r="F200" s="20" t="str">
        <f>IF(E200=0,"",TRUNC(ROUND(D200*E200,2),2))</f>
        <v/>
      </c>
    </row>
    <row r="201" spans="1:6" ht="38.25">
      <c r="A201" s="68" t="s">
        <v>299</v>
      </c>
      <c r="B201" s="89" t="s">
        <v>447</v>
      </c>
      <c r="C201" s="69" t="s">
        <v>50</v>
      </c>
      <c r="D201" s="95">
        <v>9</v>
      </c>
      <c r="E201" s="31"/>
      <c r="F201" s="20" t="str">
        <f t="shared" si="21"/>
        <v/>
      </c>
    </row>
    <row r="202" spans="1:6" ht="51">
      <c r="A202" s="68" t="s">
        <v>300</v>
      </c>
      <c r="B202" s="89" t="s">
        <v>448</v>
      </c>
      <c r="C202" s="69" t="s">
        <v>50</v>
      </c>
      <c r="D202" s="95">
        <v>1</v>
      </c>
      <c r="E202" s="31"/>
      <c r="F202" s="20" t="str">
        <f t="shared" si="21"/>
        <v/>
      </c>
    </row>
    <row r="203" spans="1:6" ht="38.25">
      <c r="A203" s="68" t="s">
        <v>304</v>
      </c>
      <c r="B203" s="89" t="s">
        <v>449</v>
      </c>
      <c r="C203" s="69" t="s">
        <v>50</v>
      </c>
      <c r="D203" s="95">
        <v>14</v>
      </c>
      <c r="E203" s="31"/>
      <c r="F203" s="55" t="str">
        <f>IF(E203=0,"",TRUNC(ROUND(D203*E203,2),2))</f>
        <v/>
      </c>
    </row>
    <row r="204" spans="1:6" ht="38.25">
      <c r="A204" s="68" t="s">
        <v>301</v>
      </c>
      <c r="B204" s="89" t="s">
        <v>450</v>
      </c>
      <c r="C204" s="69" t="s">
        <v>50</v>
      </c>
      <c r="D204" s="95">
        <v>1</v>
      </c>
      <c r="E204" s="31"/>
      <c r="F204" s="55" t="str">
        <f>IF(E204=0,"",TRUNC(ROUND(D204*E204,2),2))</f>
        <v/>
      </c>
    </row>
    <row r="205" spans="1:6" ht="38.25">
      <c r="A205" s="68" t="s">
        <v>302</v>
      </c>
      <c r="B205" s="89" t="s">
        <v>451</v>
      </c>
      <c r="C205" s="69" t="s">
        <v>50</v>
      </c>
      <c r="D205" s="95">
        <v>8</v>
      </c>
      <c r="E205" s="31"/>
      <c r="F205" s="20" t="str">
        <f>IF(E205=0,"",TRUNC(ROUND(D205*E205,2),2))</f>
        <v/>
      </c>
    </row>
    <row r="206" spans="1:6" ht="38.25">
      <c r="A206" s="68" t="s">
        <v>306</v>
      </c>
      <c r="B206" s="100" t="s">
        <v>305</v>
      </c>
      <c r="C206" s="69" t="s">
        <v>50</v>
      </c>
      <c r="D206" s="95">
        <v>1</v>
      </c>
      <c r="E206" s="31"/>
      <c r="F206" s="20" t="str">
        <f t="shared" si="21"/>
        <v/>
      </c>
    </row>
    <row r="207" spans="1:6" ht="38.25">
      <c r="A207" s="68" t="s">
        <v>308</v>
      </c>
      <c r="B207" s="89" t="s">
        <v>452</v>
      </c>
      <c r="C207" s="69" t="s">
        <v>50</v>
      </c>
      <c r="D207" s="95">
        <v>7</v>
      </c>
      <c r="E207" s="31"/>
      <c r="F207" s="55" t="str">
        <f>IF(E207=0,"",TRUNC(ROUND(D207*E207,2),2))</f>
        <v/>
      </c>
    </row>
    <row r="208" spans="1:6" ht="38.25">
      <c r="A208" s="68" t="s">
        <v>309</v>
      </c>
      <c r="B208" s="89" t="s">
        <v>307</v>
      </c>
      <c r="C208" s="69" t="s">
        <v>50</v>
      </c>
      <c r="D208" s="95">
        <v>1</v>
      </c>
      <c r="E208" s="31"/>
      <c r="F208" s="55" t="str">
        <f>IF(E208=0,"",TRUNC(ROUND(D208*E208,2),2))</f>
        <v/>
      </c>
    </row>
    <row r="209" spans="1:6" ht="38.25">
      <c r="A209" s="68" t="s">
        <v>766</v>
      </c>
      <c r="B209" s="89" t="s">
        <v>453</v>
      </c>
      <c r="C209" s="69" t="s">
        <v>50</v>
      </c>
      <c r="D209" s="95">
        <v>8</v>
      </c>
      <c r="E209" s="31"/>
      <c r="F209" s="20" t="str">
        <f t="shared" si="21"/>
        <v/>
      </c>
    </row>
    <row r="210" spans="1:6" ht="38.25">
      <c r="A210" s="68" t="s">
        <v>311</v>
      </c>
      <c r="B210" s="89" t="s">
        <v>765</v>
      </c>
      <c r="C210" s="69" t="s">
        <v>50</v>
      </c>
      <c r="D210" s="101">
        <v>1</v>
      </c>
      <c r="E210" s="31"/>
      <c r="F210" s="55" t="str">
        <f>IF(E210=0,"",TRUNC(ROUND(D210*E210,2),2))</f>
        <v/>
      </c>
    </row>
    <row r="211" spans="1:6" ht="38.25">
      <c r="A211" s="68" t="s">
        <v>313</v>
      </c>
      <c r="B211" s="89" t="s">
        <v>310</v>
      </c>
      <c r="C211" s="69" t="s">
        <v>50</v>
      </c>
      <c r="D211" s="95">
        <v>1</v>
      </c>
      <c r="E211" s="31"/>
      <c r="F211" s="55" t="str">
        <f>IF(E211=0,"",TRUNC(ROUND(D211*E211,2),2))</f>
        <v/>
      </c>
    </row>
    <row r="212" spans="1:6" ht="25.5">
      <c r="A212" s="68" t="s">
        <v>318</v>
      </c>
      <c r="B212" s="102" t="s">
        <v>312</v>
      </c>
      <c r="C212" s="69" t="s">
        <v>50</v>
      </c>
      <c r="D212" s="97">
        <v>15</v>
      </c>
      <c r="E212" s="31"/>
      <c r="F212" s="20" t="str">
        <f>IF(E212=0,"",TRUNC(ROUND(D212*E212,2),2))</f>
        <v/>
      </c>
    </row>
    <row r="213" spans="1:6" ht="25.5">
      <c r="A213" s="68" t="s">
        <v>319</v>
      </c>
      <c r="B213" s="89" t="s">
        <v>314</v>
      </c>
      <c r="C213" s="69" t="s">
        <v>50</v>
      </c>
      <c r="D213" s="95">
        <v>9</v>
      </c>
      <c r="E213" s="31"/>
      <c r="F213" s="20" t="str">
        <f t="shared" si="21"/>
        <v/>
      </c>
    </row>
    <row r="214" spans="1:6" ht="38.25">
      <c r="A214" s="68" t="s">
        <v>974</v>
      </c>
      <c r="B214" s="89" t="s">
        <v>454</v>
      </c>
      <c r="C214" s="69" t="s">
        <v>50</v>
      </c>
      <c r="D214" s="95">
        <v>9</v>
      </c>
      <c r="E214" s="31"/>
      <c r="F214" s="57" t="str">
        <f>IF(E214=0,"",TRUNC(ROUND(D214*E214,2),2))</f>
        <v/>
      </c>
    </row>
    <row r="215" spans="1:6" ht="25.5">
      <c r="A215" s="68" t="s">
        <v>324</v>
      </c>
      <c r="B215" s="89" t="s">
        <v>317</v>
      </c>
      <c r="C215" s="69" t="s">
        <v>50</v>
      </c>
      <c r="D215" s="95">
        <v>5</v>
      </c>
      <c r="E215" s="31"/>
      <c r="F215" s="20" t="str">
        <f>IF(E215=0,"",TRUNC(ROUND(D215*E215,2),2))</f>
        <v/>
      </c>
    </row>
    <row r="216" spans="1:6" ht="25.5">
      <c r="A216" s="68" t="s">
        <v>303</v>
      </c>
      <c r="B216" s="89" t="s">
        <v>455</v>
      </c>
      <c r="C216" s="69" t="s">
        <v>50</v>
      </c>
      <c r="D216" s="95">
        <v>8</v>
      </c>
      <c r="E216" s="31"/>
      <c r="F216" s="55" t="str">
        <f>IF(E216=0,"",TRUNC(ROUND(D216*E216,2),2))</f>
        <v/>
      </c>
    </row>
    <row r="217" spans="1:6" ht="25.5">
      <c r="A217" s="68" t="s">
        <v>326</v>
      </c>
      <c r="B217" s="89" t="s">
        <v>456</v>
      </c>
      <c r="C217" s="69" t="s">
        <v>50</v>
      </c>
      <c r="D217" s="95">
        <v>35</v>
      </c>
      <c r="E217" s="31"/>
      <c r="F217" s="20" t="str">
        <f t="shared" si="21"/>
        <v/>
      </c>
    </row>
    <row r="218" spans="1:6" ht="25.5">
      <c r="A218" s="68" t="s">
        <v>438</v>
      </c>
      <c r="B218" s="89" t="s">
        <v>763</v>
      </c>
      <c r="C218" s="69" t="s">
        <v>50</v>
      </c>
      <c r="D218" s="95">
        <v>4</v>
      </c>
      <c r="E218" s="31"/>
      <c r="F218" s="20" t="str">
        <f t="shared" ref="F218:F230" si="22">IF(E218=0,"",TRUNC(ROUND(D218*E218,2),2))</f>
        <v/>
      </c>
    </row>
    <row r="219" spans="1:6" ht="25.5">
      <c r="A219" s="68" t="s">
        <v>316</v>
      </c>
      <c r="B219" s="89" t="s">
        <v>764</v>
      </c>
      <c r="C219" s="69" t="s">
        <v>50</v>
      </c>
      <c r="D219" s="95">
        <v>1</v>
      </c>
      <c r="E219" s="31"/>
      <c r="F219" s="20" t="str">
        <f t="shared" si="22"/>
        <v/>
      </c>
    </row>
    <row r="220" spans="1:6" ht="38.25">
      <c r="A220" s="68" t="s">
        <v>315</v>
      </c>
      <c r="B220" s="77" t="s">
        <v>457</v>
      </c>
      <c r="C220" s="69" t="s">
        <v>50</v>
      </c>
      <c r="D220" s="97">
        <v>1</v>
      </c>
      <c r="E220" s="31"/>
      <c r="F220" s="20" t="str">
        <f t="shared" si="22"/>
        <v/>
      </c>
    </row>
    <row r="221" spans="1:6" ht="25.5">
      <c r="A221" s="68" t="s">
        <v>320</v>
      </c>
      <c r="B221" s="89" t="s">
        <v>323</v>
      </c>
      <c r="C221" s="69" t="s">
        <v>50</v>
      </c>
      <c r="D221" s="95">
        <v>4</v>
      </c>
      <c r="E221" s="31"/>
      <c r="F221" s="55" t="str">
        <f t="shared" si="22"/>
        <v/>
      </c>
    </row>
    <row r="222" spans="1:6" ht="25.5">
      <c r="A222" s="68" t="s">
        <v>321</v>
      </c>
      <c r="B222" s="89" t="s">
        <v>325</v>
      </c>
      <c r="C222" s="69" t="s">
        <v>50</v>
      </c>
      <c r="D222" s="95">
        <v>4</v>
      </c>
      <c r="E222" s="31"/>
      <c r="F222" s="55" t="str">
        <f t="shared" si="22"/>
        <v/>
      </c>
    </row>
    <row r="223" spans="1:6" ht="25.5">
      <c r="A223" s="68" t="s">
        <v>322</v>
      </c>
      <c r="B223" s="77" t="s">
        <v>327</v>
      </c>
      <c r="C223" s="69" t="s">
        <v>50</v>
      </c>
      <c r="D223" s="95">
        <v>10</v>
      </c>
      <c r="E223" s="31"/>
      <c r="F223" s="55" t="str">
        <f t="shared" si="22"/>
        <v/>
      </c>
    </row>
    <row r="224" spans="1:6" ht="26.25" thickBot="1">
      <c r="A224" s="68" t="s">
        <v>328</v>
      </c>
      <c r="B224" s="25" t="s">
        <v>746</v>
      </c>
      <c r="C224" s="45" t="s">
        <v>50</v>
      </c>
      <c r="D224" s="98">
        <v>24</v>
      </c>
      <c r="E224" s="32"/>
      <c r="F224" s="56" t="str">
        <f t="shared" si="22"/>
        <v/>
      </c>
    </row>
    <row r="225" spans="1:6" ht="15">
      <c r="A225" s="103">
        <v>17</v>
      </c>
      <c r="B225" s="104" t="s">
        <v>767</v>
      </c>
      <c r="C225" s="105"/>
      <c r="D225" s="106"/>
      <c r="E225" s="33"/>
      <c r="F225" s="58"/>
    </row>
    <row r="226" spans="1:6" ht="25.5">
      <c r="A226" s="76" t="s">
        <v>329</v>
      </c>
      <c r="B226" s="77" t="s">
        <v>602</v>
      </c>
      <c r="C226" s="78" t="s">
        <v>67</v>
      </c>
      <c r="D226" s="107">
        <v>6</v>
      </c>
      <c r="E226" s="31"/>
      <c r="F226" s="20" t="str">
        <f t="shared" si="22"/>
        <v/>
      </c>
    </row>
    <row r="227" spans="1:6" ht="38.25">
      <c r="A227" s="76" t="s">
        <v>330</v>
      </c>
      <c r="B227" s="77" t="s">
        <v>707</v>
      </c>
      <c r="C227" s="78" t="s">
        <v>67</v>
      </c>
      <c r="D227" s="107">
        <v>33.700000000000003</v>
      </c>
      <c r="E227" s="31"/>
      <c r="F227" s="20" t="str">
        <f t="shared" si="22"/>
        <v/>
      </c>
    </row>
    <row r="228" spans="1:6" ht="25.5">
      <c r="A228" s="76" t="s">
        <v>331</v>
      </c>
      <c r="B228" s="77" t="s">
        <v>597</v>
      </c>
      <c r="C228" s="69" t="s">
        <v>67</v>
      </c>
      <c r="D228" s="107">
        <v>1.6</v>
      </c>
      <c r="E228" s="31"/>
      <c r="F228" s="20" t="str">
        <f t="shared" si="22"/>
        <v/>
      </c>
    </row>
    <row r="229" spans="1:6" ht="25.5">
      <c r="A229" s="76" t="s">
        <v>332</v>
      </c>
      <c r="B229" s="77" t="s">
        <v>634</v>
      </c>
      <c r="C229" s="69" t="s">
        <v>67</v>
      </c>
      <c r="D229" s="107">
        <v>41</v>
      </c>
      <c r="E229" s="31"/>
      <c r="F229" s="20" t="str">
        <f t="shared" si="22"/>
        <v/>
      </c>
    </row>
    <row r="230" spans="1:6" ht="39" thickBot="1">
      <c r="A230" s="80" t="s">
        <v>845</v>
      </c>
      <c r="B230" s="93" t="s">
        <v>846</v>
      </c>
      <c r="C230" s="82" t="s">
        <v>99</v>
      </c>
      <c r="D230" s="108">
        <v>7</v>
      </c>
      <c r="E230" s="32"/>
      <c r="F230" s="23" t="str">
        <f t="shared" si="22"/>
        <v/>
      </c>
    </row>
    <row r="231" spans="1:6" ht="15">
      <c r="A231" s="72">
        <v>18</v>
      </c>
      <c r="B231" s="96" t="s">
        <v>877</v>
      </c>
      <c r="C231" s="74"/>
      <c r="D231" s="99"/>
      <c r="E231" s="33"/>
      <c r="F231" s="16"/>
    </row>
    <row r="232" spans="1:6" ht="38.25">
      <c r="A232" s="68" t="s">
        <v>349</v>
      </c>
      <c r="B232" s="109" t="s">
        <v>888</v>
      </c>
      <c r="C232" s="110" t="s">
        <v>69</v>
      </c>
      <c r="D232" s="111">
        <v>1</v>
      </c>
      <c r="E232" s="31"/>
      <c r="F232" s="59" t="str">
        <f t="shared" ref="F232:F236" si="23">IF(E232=0,"",TRUNC(ROUND(D232*E232,2),2))</f>
        <v/>
      </c>
    </row>
    <row r="233" spans="1:6" ht="25.5">
      <c r="A233" s="68" t="s">
        <v>350</v>
      </c>
      <c r="B233" s="109" t="s">
        <v>889</v>
      </c>
      <c r="C233" s="110" t="s">
        <v>69</v>
      </c>
      <c r="D233" s="111">
        <v>1</v>
      </c>
      <c r="E233" s="31"/>
      <c r="F233" s="59" t="str">
        <f t="shared" si="23"/>
        <v/>
      </c>
    </row>
    <row r="234" spans="1:6" ht="25.5">
      <c r="A234" s="68" t="s">
        <v>768</v>
      </c>
      <c r="B234" s="112" t="s">
        <v>852</v>
      </c>
      <c r="C234" s="110" t="s">
        <v>69</v>
      </c>
      <c r="D234" s="111">
        <v>1</v>
      </c>
      <c r="E234" s="31"/>
      <c r="F234" s="59" t="str">
        <f t="shared" si="23"/>
        <v/>
      </c>
    </row>
    <row r="235" spans="1:6" ht="38.25">
      <c r="A235" s="68" t="s">
        <v>769</v>
      </c>
      <c r="B235" s="112" t="s">
        <v>887</v>
      </c>
      <c r="C235" s="110" t="s">
        <v>69</v>
      </c>
      <c r="D235" s="111">
        <v>1</v>
      </c>
      <c r="E235" s="31"/>
      <c r="F235" s="59" t="str">
        <f t="shared" si="23"/>
        <v/>
      </c>
    </row>
    <row r="236" spans="1:6">
      <c r="A236" s="68" t="s">
        <v>770</v>
      </c>
      <c r="B236" s="112" t="s">
        <v>788</v>
      </c>
      <c r="C236" s="110" t="s">
        <v>50</v>
      </c>
      <c r="D236" s="111">
        <v>8</v>
      </c>
      <c r="E236" s="31"/>
      <c r="F236" s="59" t="str">
        <f t="shared" si="23"/>
        <v/>
      </c>
    </row>
    <row r="237" spans="1:6" ht="25.5">
      <c r="A237" s="68" t="s">
        <v>771</v>
      </c>
      <c r="B237" s="112" t="s">
        <v>635</v>
      </c>
      <c r="C237" s="110" t="s">
        <v>50</v>
      </c>
      <c r="D237" s="113">
        <v>4</v>
      </c>
      <c r="E237" s="31"/>
      <c r="F237" s="55" t="str">
        <f t="shared" ref="F237:F249" si="24">IF(E237=0,"",TRUNC(ROUND(D237*E237,2),2))</f>
        <v/>
      </c>
    </row>
    <row r="238" spans="1:6" ht="25.5">
      <c r="A238" s="68" t="s">
        <v>772</v>
      </c>
      <c r="B238" s="112" t="s">
        <v>333</v>
      </c>
      <c r="C238" s="110" t="s">
        <v>50</v>
      </c>
      <c r="D238" s="113">
        <v>15</v>
      </c>
      <c r="E238" s="31"/>
      <c r="F238" s="55" t="str">
        <f t="shared" si="24"/>
        <v/>
      </c>
    </row>
    <row r="239" spans="1:6" ht="25.5">
      <c r="A239" s="68" t="s">
        <v>773</v>
      </c>
      <c r="B239" s="112" t="s">
        <v>334</v>
      </c>
      <c r="C239" s="110" t="s">
        <v>50</v>
      </c>
      <c r="D239" s="113">
        <v>8</v>
      </c>
      <c r="E239" s="31"/>
      <c r="F239" s="55" t="str">
        <f t="shared" si="24"/>
        <v/>
      </c>
    </row>
    <row r="240" spans="1:6" ht="25.5">
      <c r="A240" s="68" t="s">
        <v>774</v>
      </c>
      <c r="B240" s="112" t="s">
        <v>335</v>
      </c>
      <c r="C240" s="110" t="s">
        <v>50</v>
      </c>
      <c r="D240" s="113">
        <v>4</v>
      </c>
      <c r="E240" s="31"/>
      <c r="F240" s="55" t="str">
        <f t="shared" si="24"/>
        <v/>
      </c>
    </row>
    <row r="241" spans="1:6" ht="25.5">
      <c r="A241" s="68" t="s">
        <v>775</v>
      </c>
      <c r="B241" s="112" t="s">
        <v>336</v>
      </c>
      <c r="C241" s="110" t="s">
        <v>50</v>
      </c>
      <c r="D241" s="113">
        <v>16</v>
      </c>
      <c r="E241" s="31"/>
      <c r="F241" s="55" t="str">
        <f t="shared" si="24"/>
        <v/>
      </c>
    </row>
    <row r="242" spans="1:6" ht="25.5">
      <c r="A242" s="68" t="s">
        <v>776</v>
      </c>
      <c r="B242" s="112" t="s">
        <v>337</v>
      </c>
      <c r="C242" s="110" t="s">
        <v>50</v>
      </c>
      <c r="D242" s="113">
        <v>4</v>
      </c>
      <c r="E242" s="31"/>
      <c r="F242" s="55" t="str">
        <f t="shared" si="24"/>
        <v/>
      </c>
    </row>
    <row r="243" spans="1:6" ht="25.5">
      <c r="A243" s="68" t="s">
        <v>777</v>
      </c>
      <c r="B243" s="112" t="s">
        <v>338</v>
      </c>
      <c r="C243" s="110" t="s">
        <v>50</v>
      </c>
      <c r="D243" s="113">
        <v>1</v>
      </c>
      <c r="E243" s="31"/>
      <c r="F243" s="55" t="str">
        <f t="shared" si="24"/>
        <v/>
      </c>
    </row>
    <row r="244" spans="1:6" ht="25.5">
      <c r="A244" s="68" t="s">
        <v>778</v>
      </c>
      <c r="B244" s="112" t="s">
        <v>339</v>
      </c>
      <c r="C244" s="110" t="s">
        <v>50</v>
      </c>
      <c r="D244" s="113">
        <v>1</v>
      </c>
      <c r="E244" s="31"/>
      <c r="F244" s="55" t="str">
        <f t="shared" si="24"/>
        <v/>
      </c>
    </row>
    <row r="245" spans="1:6" ht="25.5">
      <c r="A245" s="68" t="s">
        <v>779</v>
      </c>
      <c r="B245" s="112" t="s">
        <v>340</v>
      </c>
      <c r="C245" s="110" t="s">
        <v>50</v>
      </c>
      <c r="D245" s="113">
        <v>2</v>
      </c>
      <c r="E245" s="31"/>
      <c r="F245" s="55" t="str">
        <f t="shared" si="24"/>
        <v/>
      </c>
    </row>
    <row r="246" spans="1:6" ht="25.5">
      <c r="A246" s="68" t="s">
        <v>780</v>
      </c>
      <c r="B246" s="112" t="s">
        <v>341</v>
      </c>
      <c r="C246" s="110" t="s">
        <v>50</v>
      </c>
      <c r="D246" s="113">
        <v>9</v>
      </c>
      <c r="E246" s="31"/>
      <c r="F246" s="20" t="str">
        <f t="shared" si="24"/>
        <v/>
      </c>
    </row>
    <row r="247" spans="1:6" ht="25.5">
      <c r="A247" s="68" t="s">
        <v>781</v>
      </c>
      <c r="B247" s="112" t="s">
        <v>342</v>
      </c>
      <c r="C247" s="110" t="s">
        <v>50</v>
      </c>
      <c r="D247" s="113">
        <v>5</v>
      </c>
      <c r="E247" s="31"/>
      <c r="F247" s="55" t="str">
        <f t="shared" si="24"/>
        <v/>
      </c>
    </row>
    <row r="248" spans="1:6" ht="25.5">
      <c r="A248" s="68" t="s">
        <v>782</v>
      </c>
      <c r="B248" s="112" t="s">
        <v>343</v>
      </c>
      <c r="C248" s="110" t="s">
        <v>50</v>
      </c>
      <c r="D248" s="113">
        <v>1</v>
      </c>
      <c r="E248" s="31"/>
      <c r="F248" s="55" t="str">
        <f t="shared" si="24"/>
        <v/>
      </c>
    </row>
    <row r="249" spans="1:6" ht="25.5">
      <c r="A249" s="68" t="s">
        <v>783</v>
      </c>
      <c r="B249" s="112" t="s">
        <v>344</v>
      </c>
      <c r="C249" s="110" t="s">
        <v>50</v>
      </c>
      <c r="D249" s="113">
        <v>2</v>
      </c>
      <c r="E249" s="31"/>
      <c r="F249" s="55" t="str">
        <f t="shared" si="24"/>
        <v/>
      </c>
    </row>
    <row r="250" spans="1:6" ht="25.5">
      <c r="A250" s="68" t="s">
        <v>784</v>
      </c>
      <c r="B250" s="92" t="s">
        <v>345</v>
      </c>
      <c r="C250" s="78" t="s">
        <v>99</v>
      </c>
      <c r="D250" s="114">
        <v>200</v>
      </c>
      <c r="E250" s="31"/>
      <c r="F250" s="59" t="str">
        <f t="shared" ref="F250:F253" si="25">IF(E250=0,"",TRUNC(ROUND(D250*E250,2),2))</f>
        <v/>
      </c>
    </row>
    <row r="251" spans="1:6" ht="25.5">
      <c r="A251" s="68" t="s">
        <v>785</v>
      </c>
      <c r="B251" s="115" t="s">
        <v>346</v>
      </c>
      <c r="C251" s="78" t="s">
        <v>99</v>
      </c>
      <c r="D251" s="114">
        <v>12</v>
      </c>
      <c r="E251" s="31"/>
      <c r="F251" s="59" t="str">
        <f t="shared" si="25"/>
        <v/>
      </c>
    </row>
    <row r="252" spans="1:6" ht="25.5">
      <c r="A252" s="68" t="s">
        <v>786</v>
      </c>
      <c r="B252" s="116" t="s">
        <v>853</v>
      </c>
      <c r="C252" s="78" t="s">
        <v>99</v>
      </c>
      <c r="D252" s="114">
        <v>60</v>
      </c>
      <c r="E252" s="31"/>
      <c r="F252" s="59" t="str">
        <f t="shared" si="25"/>
        <v/>
      </c>
    </row>
    <row r="253" spans="1:6" ht="26.25" thickBot="1">
      <c r="A253" s="43" t="s">
        <v>787</v>
      </c>
      <c r="B253" s="81" t="s">
        <v>347</v>
      </c>
      <c r="C253" s="82" t="s">
        <v>69</v>
      </c>
      <c r="D253" s="117">
        <v>1</v>
      </c>
      <c r="E253" s="32"/>
      <c r="F253" s="56" t="str">
        <f t="shared" si="25"/>
        <v/>
      </c>
    </row>
    <row r="254" spans="1:6" ht="15">
      <c r="A254" s="72">
        <v>19</v>
      </c>
      <c r="B254" s="96" t="s">
        <v>348</v>
      </c>
      <c r="C254" s="74"/>
      <c r="D254" s="99"/>
      <c r="E254" s="33"/>
      <c r="F254" s="16"/>
    </row>
    <row r="255" spans="1:6" ht="51">
      <c r="A255" s="76" t="s">
        <v>352</v>
      </c>
      <c r="B255" s="92" t="s">
        <v>747</v>
      </c>
      <c r="C255" s="78" t="s">
        <v>461</v>
      </c>
      <c r="D255" s="97">
        <v>52</v>
      </c>
      <c r="E255" s="31"/>
      <c r="F255" s="55" t="str">
        <f t="shared" ref="F255:F260" si="26">IF(E255=0,"",TRUNC(ROUND(D255*E255,2),2))</f>
        <v/>
      </c>
    </row>
    <row r="256" spans="1:6" ht="38.25">
      <c r="A256" s="76" t="s">
        <v>353</v>
      </c>
      <c r="B256" s="92" t="s">
        <v>517</v>
      </c>
      <c r="C256" s="78" t="s">
        <v>50</v>
      </c>
      <c r="D256" s="97">
        <v>1</v>
      </c>
      <c r="E256" s="31"/>
      <c r="F256" s="55" t="str">
        <f t="shared" si="26"/>
        <v/>
      </c>
    </row>
    <row r="257" spans="1:6" ht="38.25">
      <c r="A257" s="76" t="s">
        <v>647</v>
      </c>
      <c r="B257" s="92" t="s">
        <v>516</v>
      </c>
      <c r="C257" s="78" t="s">
        <v>50</v>
      </c>
      <c r="D257" s="97">
        <v>1</v>
      </c>
      <c r="E257" s="31"/>
      <c r="F257" s="55" t="str">
        <f t="shared" si="26"/>
        <v/>
      </c>
    </row>
    <row r="258" spans="1:6" ht="25.5">
      <c r="A258" s="76" t="s">
        <v>648</v>
      </c>
      <c r="B258" s="92" t="s">
        <v>519</v>
      </c>
      <c r="C258" s="78" t="s">
        <v>50</v>
      </c>
      <c r="D258" s="97">
        <v>11</v>
      </c>
      <c r="E258" s="31"/>
      <c r="F258" s="55" t="str">
        <f t="shared" si="26"/>
        <v/>
      </c>
    </row>
    <row r="259" spans="1:6" ht="25.5">
      <c r="A259" s="76" t="s">
        <v>649</v>
      </c>
      <c r="B259" s="92" t="s">
        <v>518</v>
      </c>
      <c r="C259" s="78" t="s">
        <v>50</v>
      </c>
      <c r="D259" s="97">
        <v>11</v>
      </c>
      <c r="E259" s="31"/>
      <c r="F259" s="55" t="str">
        <f t="shared" si="26"/>
        <v/>
      </c>
    </row>
    <row r="260" spans="1:6" ht="25.5">
      <c r="A260" s="76" t="s">
        <v>650</v>
      </c>
      <c r="B260" s="92" t="s">
        <v>515</v>
      </c>
      <c r="C260" s="78" t="s">
        <v>50</v>
      </c>
      <c r="D260" s="97">
        <v>1</v>
      </c>
      <c r="E260" s="31"/>
      <c r="F260" s="55" t="str">
        <f t="shared" si="26"/>
        <v/>
      </c>
    </row>
    <row r="261" spans="1:6" ht="26.25" thickBot="1">
      <c r="A261" s="80" t="s">
        <v>651</v>
      </c>
      <c r="B261" s="81" t="s">
        <v>347</v>
      </c>
      <c r="C261" s="82" t="s">
        <v>69</v>
      </c>
      <c r="D261" s="117">
        <v>1</v>
      </c>
      <c r="E261" s="32"/>
      <c r="F261" s="56" t="str">
        <f t="shared" ref="F261" si="27">IF(E261=0,"",TRUNC(ROUND(D261*E261,2),2))</f>
        <v/>
      </c>
    </row>
    <row r="262" spans="1:6" ht="15">
      <c r="A262" s="72">
        <v>20</v>
      </c>
      <c r="B262" s="96" t="s">
        <v>885</v>
      </c>
      <c r="C262" s="74"/>
      <c r="D262" s="99"/>
      <c r="E262" s="33"/>
      <c r="F262" s="16"/>
    </row>
    <row r="263" spans="1:6" ht="63.75">
      <c r="A263" s="76" t="s">
        <v>895</v>
      </c>
      <c r="B263" s="77" t="s">
        <v>795</v>
      </c>
      <c r="C263" s="78" t="s">
        <v>99</v>
      </c>
      <c r="D263" s="97">
        <v>11</v>
      </c>
      <c r="E263" s="31"/>
      <c r="F263" s="20" t="str">
        <f t="shared" ref="F263:F290" si="28">IF(E263=0,"",TRUNC(ROUND(D263*E263,2),2))</f>
        <v/>
      </c>
    </row>
    <row r="264" spans="1:6" ht="89.25">
      <c r="A264" s="76" t="s">
        <v>896</v>
      </c>
      <c r="B264" s="77" t="s">
        <v>790</v>
      </c>
      <c r="C264" s="78" t="s">
        <v>99</v>
      </c>
      <c r="D264" s="97">
        <v>110</v>
      </c>
      <c r="E264" s="31"/>
      <c r="F264" s="55" t="str">
        <f t="shared" si="28"/>
        <v/>
      </c>
    </row>
    <row r="265" spans="1:6" ht="89.25">
      <c r="A265" s="76" t="s">
        <v>897</v>
      </c>
      <c r="B265" s="77" t="s">
        <v>792</v>
      </c>
      <c r="C265" s="78" t="s">
        <v>99</v>
      </c>
      <c r="D265" s="97">
        <f>27+187+160</f>
        <v>374</v>
      </c>
      <c r="E265" s="31"/>
      <c r="F265" s="20" t="str">
        <f t="shared" si="28"/>
        <v/>
      </c>
    </row>
    <row r="266" spans="1:6" ht="89.25">
      <c r="A266" s="76" t="s">
        <v>898</v>
      </c>
      <c r="B266" s="77" t="s">
        <v>789</v>
      </c>
      <c r="C266" s="78" t="s">
        <v>99</v>
      </c>
      <c r="D266" s="97">
        <v>260</v>
      </c>
      <c r="E266" s="31"/>
      <c r="F266" s="55" t="str">
        <f t="shared" si="28"/>
        <v/>
      </c>
    </row>
    <row r="267" spans="1:6" ht="63.75">
      <c r="A267" s="76" t="s">
        <v>899</v>
      </c>
      <c r="B267" s="77" t="s">
        <v>796</v>
      </c>
      <c r="C267" s="78" t="s">
        <v>99</v>
      </c>
      <c r="D267" s="97">
        <v>11</v>
      </c>
      <c r="E267" s="31"/>
      <c r="F267" s="55" t="str">
        <f t="shared" si="28"/>
        <v/>
      </c>
    </row>
    <row r="268" spans="1:6" ht="63.75">
      <c r="A268" s="76" t="s">
        <v>900</v>
      </c>
      <c r="B268" s="77" t="s">
        <v>793</v>
      </c>
      <c r="C268" s="78" t="s">
        <v>99</v>
      </c>
      <c r="D268" s="97">
        <v>100</v>
      </c>
      <c r="E268" s="31"/>
      <c r="F268" s="55" t="str">
        <f t="shared" si="28"/>
        <v/>
      </c>
    </row>
    <row r="269" spans="1:6" ht="51">
      <c r="A269" s="76" t="s">
        <v>901</v>
      </c>
      <c r="B269" s="77" t="s">
        <v>794</v>
      </c>
      <c r="C269" s="78" t="s">
        <v>99</v>
      </c>
      <c r="D269" s="97">
        <v>100</v>
      </c>
      <c r="E269" s="31"/>
      <c r="F269" s="55" t="str">
        <f t="shared" si="28"/>
        <v/>
      </c>
    </row>
    <row r="270" spans="1:6" ht="38.25">
      <c r="A270" s="76" t="s">
        <v>902</v>
      </c>
      <c r="B270" s="77" t="s">
        <v>525</v>
      </c>
      <c r="C270" s="78" t="s">
        <v>99</v>
      </c>
      <c r="D270" s="97">
        <v>120</v>
      </c>
      <c r="E270" s="31"/>
      <c r="F270" s="55" t="str">
        <f t="shared" si="28"/>
        <v/>
      </c>
    </row>
    <row r="271" spans="1:6" ht="63.75">
      <c r="A271" s="76" t="s">
        <v>903</v>
      </c>
      <c r="B271" s="77" t="s">
        <v>791</v>
      </c>
      <c r="C271" s="78" t="s">
        <v>99</v>
      </c>
      <c r="D271" s="97">
        <v>19</v>
      </c>
      <c r="E271" s="31"/>
      <c r="F271" s="20" t="str">
        <f t="shared" si="28"/>
        <v/>
      </c>
    </row>
    <row r="272" spans="1:6" ht="63.75">
      <c r="A272" s="76" t="s">
        <v>904</v>
      </c>
      <c r="B272" s="77" t="s">
        <v>801</v>
      </c>
      <c r="C272" s="78" t="s">
        <v>461</v>
      </c>
      <c r="D272" s="97">
        <v>340</v>
      </c>
      <c r="E272" s="31"/>
      <c r="F272" s="55" t="str">
        <f t="shared" si="28"/>
        <v/>
      </c>
    </row>
    <row r="273" spans="1:6" ht="63.75">
      <c r="A273" s="76" t="s">
        <v>905</v>
      </c>
      <c r="B273" s="77" t="s">
        <v>802</v>
      </c>
      <c r="C273" s="78" t="s">
        <v>461</v>
      </c>
      <c r="D273" s="97">
        <f>194+180+101</f>
        <v>475</v>
      </c>
      <c r="E273" s="31"/>
      <c r="F273" s="55" t="str">
        <f t="shared" si="28"/>
        <v/>
      </c>
    </row>
    <row r="274" spans="1:6" ht="63.75">
      <c r="A274" s="76" t="s">
        <v>906</v>
      </c>
      <c r="B274" s="77" t="s">
        <v>803</v>
      </c>
      <c r="C274" s="78" t="s">
        <v>99</v>
      </c>
      <c r="D274" s="97">
        <v>23</v>
      </c>
      <c r="E274" s="31"/>
      <c r="F274" s="55" t="str">
        <f t="shared" si="28"/>
        <v/>
      </c>
    </row>
    <row r="275" spans="1:6" ht="63.75">
      <c r="A275" s="76" t="s">
        <v>907</v>
      </c>
      <c r="B275" s="77" t="s">
        <v>804</v>
      </c>
      <c r="C275" s="78" t="s">
        <v>99</v>
      </c>
      <c r="D275" s="97">
        <f>5+22</f>
        <v>27</v>
      </c>
      <c r="E275" s="31"/>
      <c r="F275" s="55" t="str">
        <f t="shared" si="28"/>
        <v/>
      </c>
    </row>
    <row r="276" spans="1:6" ht="63.75">
      <c r="A276" s="76" t="s">
        <v>908</v>
      </c>
      <c r="B276" s="77" t="s">
        <v>798</v>
      </c>
      <c r="C276" s="78" t="s">
        <v>50</v>
      </c>
      <c r="D276" s="97">
        <v>72</v>
      </c>
      <c r="E276" s="31"/>
      <c r="F276" s="20" t="str">
        <f t="shared" si="28"/>
        <v/>
      </c>
    </row>
    <row r="277" spans="1:6" ht="51">
      <c r="A277" s="76" t="s">
        <v>909</v>
      </c>
      <c r="B277" s="77" t="s">
        <v>685</v>
      </c>
      <c r="C277" s="78" t="s">
        <v>50</v>
      </c>
      <c r="D277" s="97">
        <v>37</v>
      </c>
      <c r="E277" s="31"/>
      <c r="F277" s="20" t="str">
        <f t="shared" si="28"/>
        <v/>
      </c>
    </row>
    <row r="278" spans="1:6" ht="63.75">
      <c r="A278" s="76" t="s">
        <v>910</v>
      </c>
      <c r="B278" s="77" t="s">
        <v>799</v>
      </c>
      <c r="C278" s="78" t="s">
        <v>50</v>
      </c>
      <c r="D278" s="97">
        <v>18</v>
      </c>
      <c r="E278" s="31"/>
      <c r="F278" s="60" t="str">
        <f t="shared" si="28"/>
        <v/>
      </c>
    </row>
    <row r="279" spans="1:6" ht="63.75">
      <c r="A279" s="76" t="s">
        <v>911</v>
      </c>
      <c r="B279" s="77" t="s">
        <v>800</v>
      </c>
      <c r="C279" s="78" t="s">
        <v>50</v>
      </c>
      <c r="D279" s="97">
        <v>3</v>
      </c>
      <c r="E279" s="31"/>
      <c r="F279" s="60" t="str">
        <f t="shared" si="28"/>
        <v/>
      </c>
    </row>
    <row r="280" spans="1:6" ht="51">
      <c r="A280" s="76" t="s">
        <v>912</v>
      </c>
      <c r="B280" s="77" t="s">
        <v>686</v>
      </c>
      <c r="C280" s="78" t="s">
        <v>50</v>
      </c>
      <c r="D280" s="97">
        <v>2</v>
      </c>
      <c r="E280" s="31"/>
      <c r="F280" s="20" t="str">
        <f t="shared" si="28"/>
        <v/>
      </c>
    </row>
    <row r="281" spans="1:6" ht="63.75">
      <c r="A281" s="76" t="s">
        <v>913</v>
      </c>
      <c r="B281" s="77" t="s">
        <v>524</v>
      </c>
      <c r="C281" s="78" t="s">
        <v>50</v>
      </c>
      <c r="D281" s="97">
        <v>36</v>
      </c>
      <c r="E281" s="31"/>
      <c r="F281" s="61" t="str">
        <f t="shared" si="28"/>
        <v/>
      </c>
    </row>
    <row r="282" spans="1:6" ht="89.25">
      <c r="A282" s="76" t="s">
        <v>914</v>
      </c>
      <c r="B282" s="77" t="s">
        <v>654</v>
      </c>
      <c r="C282" s="78" t="s">
        <v>50</v>
      </c>
      <c r="D282" s="97">
        <v>12</v>
      </c>
      <c r="E282" s="31"/>
      <c r="F282" s="61" t="str">
        <f t="shared" si="28"/>
        <v/>
      </c>
    </row>
    <row r="283" spans="1:6" ht="89.25">
      <c r="A283" s="76" t="s">
        <v>915</v>
      </c>
      <c r="B283" s="77" t="s">
        <v>653</v>
      </c>
      <c r="C283" s="78" t="s">
        <v>50</v>
      </c>
      <c r="D283" s="97">
        <v>102</v>
      </c>
      <c r="E283" s="31"/>
      <c r="F283" s="60" t="str">
        <f t="shared" si="28"/>
        <v/>
      </c>
    </row>
    <row r="284" spans="1:6" ht="89.25">
      <c r="A284" s="76" t="s">
        <v>916</v>
      </c>
      <c r="B284" s="77" t="s">
        <v>797</v>
      </c>
      <c r="C284" s="78" t="s">
        <v>50</v>
      </c>
      <c r="D284" s="97">
        <v>8</v>
      </c>
      <c r="E284" s="31"/>
      <c r="F284" s="61" t="str">
        <f t="shared" si="28"/>
        <v/>
      </c>
    </row>
    <row r="285" spans="1:6" ht="38.25">
      <c r="A285" s="76" t="s">
        <v>917</v>
      </c>
      <c r="B285" s="77" t="s">
        <v>523</v>
      </c>
      <c r="C285" s="78" t="s">
        <v>50</v>
      </c>
      <c r="D285" s="97">
        <v>9</v>
      </c>
      <c r="E285" s="31"/>
      <c r="F285" s="61" t="str">
        <f t="shared" si="28"/>
        <v/>
      </c>
    </row>
    <row r="286" spans="1:6" ht="76.5">
      <c r="A286" s="76" t="s">
        <v>918</v>
      </c>
      <c r="B286" s="77" t="s">
        <v>805</v>
      </c>
      <c r="C286" s="78" t="s">
        <v>50</v>
      </c>
      <c r="D286" s="97">
        <v>5</v>
      </c>
      <c r="E286" s="31"/>
      <c r="F286" s="61" t="str">
        <f t="shared" si="28"/>
        <v/>
      </c>
    </row>
    <row r="287" spans="1:6" ht="76.5">
      <c r="A287" s="76" t="s">
        <v>919</v>
      </c>
      <c r="B287" s="77" t="s">
        <v>806</v>
      </c>
      <c r="C287" s="78" t="s">
        <v>50</v>
      </c>
      <c r="D287" s="97">
        <v>87</v>
      </c>
      <c r="E287" s="31"/>
      <c r="F287" s="20" t="str">
        <f t="shared" si="28"/>
        <v/>
      </c>
    </row>
    <row r="288" spans="1:6" ht="76.5">
      <c r="A288" s="76" t="s">
        <v>920</v>
      </c>
      <c r="B288" s="77" t="s">
        <v>807</v>
      </c>
      <c r="C288" s="78" t="s">
        <v>50</v>
      </c>
      <c r="D288" s="97">
        <v>32</v>
      </c>
      <c r="E288" s="31"/>
      <c r="F288" s="20" t="str">
        <f t="shared" si="28"/>
        <v/>
      </c>
    </row>
    <row r="289" spans="1:6" ht="51">
      <c r="A289" s="76" t="s">
        <v>921</v>
      </c>
      <c r="B289" s="77" t="s">
        <v>690</v>
      </c>
      <c r="C289" s="78" t="s">
        <v>50</v>
      </c>
      <c r="D289" s="97">
        <v>10</v>
      </c>
      <c r="E289" s="31"/>
      <c r="F289" s="61" t="str">
        <f t="shared" si="28"/>
        <v/>
      </c>
    </row>
    <row r="290" spans="1:6" ht="39" thickBot="1">
      <c r="A290" s="80" t="s">
        <v>922</v>
      </c>
      <c r="B290" s="81" t="s">
        <v>646</v>
      </c>
      <c r="C290" s="82" t="s">
        <v>99</v>
      </c>
      <c r="D290" s="98">
        <v>40</v>
      </c>
      <c r="E290" s="32"/>
      <c r="F290" s="23" t="str">
        <f t="shared" si="28"/>
        <v/>
      </c>
    </row>
    <row r="291" spans="1:6" ht="15">
      <c r="A291" s="72">
        <v>21</v>
      </c>
      <c r="B291" s="96" t="s">
        <v>808</v>
      </c>
      <c r="C291" s="74"/>
      <c r="D291" s="99"/>
      <c r="E291" s="33"/>
      <c r="F291" s="16"/>
    </row>
    <row r="292" spans="1:6" ht="76.5">
      <c r="A292" s="76" t="s">
        <v>354</v>
      </c>
      <c r="B292" s="77" t="s">
        <v>643</v>
      </c>
      <c r="C292" s="78" t="s">
        <v>99</v>
      </c>
      <c r="D292" s="97">
        <v>860</v>
      </c>
      <c r="E292" s="31"/>
      <c r="F292" s="20" t="str">
        <f>IF(E292=0,"",TRUNC(ROUND(D292*E292,2),2))</f>
        <v/>
      </c>
    </row>
    <row r="293" spans="1:6" ht="76.5">
      <c r="A293" s="76" t="s">
        <v>355</v>
      </c>
      <c r="B293" s="77" t="s">
        <v>644</v>
      </c>
      <c r="C293" s="78" t="s">
        <v>99</v>
      </c>
      <c r="D293" s="97">
        <v>580</v>
      </c>
      <c r="E293" s="31"/>
      <c r="F293" s="20" t="str">
        <f>IF(E293=0,"",TRUNC(ROUND(D293*E293,2),2))</f>
        <v/>
      </c>
    </row>
    <row r="294" spans="1:6" ht="76.5">
      <c r="A294" s="76" t="s">
        <v>526</v>
      </c>
      <c r="B294" s="118" t="s">
        <v>564</v>
      </c>
      <c r="C294" s="119" t="s">
        <v>461</v>
      </c>
      <c r="D294" s="120">
        <v>500</v>
      </c>
      <c r="E294" s="31"/>
      <c r="F294" s="62" t="str">
        <f>IF(E294=0,"",TRUNC(ROUND(D294*E294,2),2))</f>
        <v/>
      </c>
    </row>
    <row r="295" spans="1:6" ht="76.5">
      <c r="A295" s="76" t="s">
        <v>527</v>
      </c>
      <c r="B295" s="118" t="s">
        <v>820</v>
      </c>
      <c r="C295" s="121" t="s">
        <v>99</v>
      </c>
      <c r="D295" s="122">
        <v>265</v>
      </c>
      <c r="E295" s="31"/>
      <c r="F295" s="62" t="str">
        <f t="shared" ref="F295:F304" si="29">IF(E295=0,"",TRUNC(ROUND(D295*E295,2),2))</f>
        <v/>
      </c>
    </row>
    <row r="296" spans="1:6" ht="76.5">
      <c r="A296" s="76" t="s">
        <v>811</v>
      </c>
      <c r="B296" s="118" t="s">
        <v>816</v>
      </c>
      <c r="C296" s="121" t="s">
        <v>461</v>
      </c>
      <c r="D296" s="122">
        <v>1625</v>
      </c>
      <c r="E296" s="31"/>
      <c r="F296" s="62" t="str">
        <f t="shared" si="29"/>
        <v/>
      </c>
    </row>
    <row r="297" spans="1:6" ht="76.5">
      <c r="A297" s="76" t="s">
        <v>528</v>
      </c>
      <c r="B297" s="118" t="s">
        <v>819</v>
      </c>
      <c r="C297" s="121" t="s">
        <v>99</v>
      </c>
      <c r="D297" s="122">
        <v>432</v>
      </c>
      <c r="E297" s="31"/>
      <c r="F297" s="62" t="str">
        <f t="shared" si="29"/>
        <v/>
      </c>
    </row>
    <row r="298" spans="1:6" ht="76.5">
      <c r="A298" s="76" t="s">
        <v>529</v>
      </c>
      <c r="B298" s="118" t="s">
        <v>821</v>
      </c>
      <c r="C298" s="121" t="s">
        <v>99</v>
      </c>
      <c r="D298" s="122">
        <v>270</v>
      </c>
      <c r="E298" s="31"/>
      <c r="F298" s="61" t="str">
        <f t="shared" si="29"/>
        <v/>
      </c>
    </row>
    <row r="299" spans="1:6" ht="76.5">
      <c r="A299" s="76" t="s">
        <v>530</v>
      </c>
      <c r="B299" s="118" t="s">
        <v>813</v>
      </c>
      <c r="C299" s="78" t="s">
        <v>99</v>
      </c>
      <c r="D299" s="97">
        <v>59</v>
      </c>
      <c r="E299" s="31"/>
      <c r="F299" s="20" t="str">
        <f t="shared" si="29"/>
        <v/>
      </c>
    </row>
    <row r="300" spans="1:6" ht="76.5">
      <c r="A300" s="76" t="s">
        <v>531</v>
      </c>
      <c r="B300" s="118" t="s">
        <v>817</v>
      </c>
      <c r="C300" s="78" t="s">
        <v>99</v>
      </c>
      <c r="D300" s="97">
        <v>70</v>
      </c>
      <c r="E300" s="31"/>
      <c r="F300" s="20" t="str">
        <f t="shared" si="29"/>
        <v/>
      </c>
    </row>
    <row r="301" spans="1:6" ht="89.25">
      <c r="A301" s="76" t="s">
        <v>532</v>
      </c>
      <c r="B301" s="118" t="s">
        <v>814</v>
      </c>
      <c r="C301" s="78" t="s">
        <v>99</v>
      </c>
      <c r="D301" s="97">
        <v>30</v>
      </c>
      <c r="E301" s="31"/>
      <c r="F301" s="20" t="str">
        <f t="shared" si="29"/>
        <v/>
      </c>
    </row>
    <row r="302" spans="1:6" ht="89.25">
      <c r="A302" s="76" t="s">
        <v>533</v>
      </c>
      <c r="B302" s="118" t="s">
        <v>815</v>
      </c>
      <c r="C302" s="78" t="s">
        <v>99</v>
      </c>
      <c r="D302" s="97">
        <v>180</v>
      </c>
      <c r="E302" s="31"/>
      <c r="F302" s="20" t="str">
        <f t="shared" si="29"/>
        <v/>
      </c>
    </row>
    <row r="303" spans="1:6" ht="89.25">
      <c r="A303" s="76" t="s">
        <v>534</v>
      </c>
      <c r="B303" s="118" t="s">
        <v>818</v>
      </c>
      <c r="C303" s="78" t="s">
        <v>99</v>
      </c>
      <c r="D303" s="97">
        <v>240</v>
      </c>
      <c r="E303" s="31"/>
      <c r="F303" s="20" t="str">
        <f t="shared" si="29"/>
        <v/>
      </c>
    </row>
    <row r="304" spans="1:6" ht="114.75">
      <c r="A304" s="76" t="s">
        <v>535</v>
      </c>
      <c r="B304" s="118" t="s">
        <v>812</v>
      </c>
      <c r="C304" s="78" t="s">
        <v>99</v>
      </c>
      <c r="D304" s="97">
        <v>1260</v>
      </c>
      <c r="E304" s="31"/>
      <c r="F304" s="20" t="str">
        <f t="shared" si="29"/>
        <v/>
      </c>
    </row>
    <row r="305" spans="1:6" ht="89.25">
      <c r="A305" s="76" t="s">
        <v>536</v>
      </c>
      <c r="B305" s="77" t="s">
        <v>694</v>
      </c>
      <c r="C305" s="78" t="s">
        <v>461</v>
      </c>
      <c r="D305" s="97">
        <v>375</v>
      </c>
      <c r="E305" s="31"/>
      <c r="F305" s="61" t="str">
        <f t="shared" ref="F305:F311" si="30">IF(E305=0,"",TRUNC(ROUND(D305*E305,2),2))</f>
        <v/>
      </c>
    </row>
    <row r="306" spans="1:6" ht="76.5">
      <c r="A306" s="76" t="s">
        <v>822</v>
      </c>
      <c r="B306" s="77" t="s">
        <v>645</v>
      </c>
      <c r="C306" s="78" t="s">
        <v>99</v>
      </c>
      <c r="D306" s="97">
        <v>210</v>
      </c>
      <c r="E306" s="31"/>
      <c r="F306" s="20" t="str">
        <f t="shared" si="30"/>
        <v/>
      </c>
    </row>
    <row r="307" spans="1:6" ht="38.25">
      <c r="A307" s="76" t="s">
        <v>823</v>
      </c>
      <c r="B307" s="118" t="s">
        <v>563</v>
      </c>
      <c r="C307" s="119" t="s">
        <v>461</v>
      </c>
      <c r="D307" s="120">
        <v>500</v>
      </c>
      <c r="E307" s="31"/>
      <c r="F307" s="62" t="str">
        <f t="shared" si="30"/>
        <v/>
      </c>
    </row>
    <row r="308" spans="1:6" ht="38.25">
      <c r="A308" s="76" t="s">
        <v>824</v>
      </c>
      <c r="B308" s="118" t="s">
        <v>571</v>
      </c>
      <c r="C308" s="119" t="s">
        <v>461</v>
      </c>
      <c r="D308" s="120">
        <v>500</v>
      </c>
      <c r="E308" s="31"/>
      <c r="F308" s="62" t="str">
        <f t="shared" si="30"/>
        <v/>
      </c>
    </row>
    <row r="309" spans="1:6" ht="38.25">
      <c r="A309" s="76" t="s">
        <v>825</v>
      </c>
      <c r="B309" s="77" t="s">
        <v>684</v>
      </c>
      <c r="C309" s="78" t="s">
        <v>461</v>
      </c>
      <c r="D309" s="97">
        <v>10500</v>
      </c>
      <c r="E309" s="31"/>
      <c r="F309" s="61" t="str">
        <f t="shared" si="30"/>
        <v/>
      </c>
    </row>
    <row r="310" spans="1:6" ht="25.5">
      <c r="A310" s="76" t="s">
        <v>826</v>
      </c>
      <c r="B310" s="118" t="s">
        <v>572</v>
      </c>
      <c r="C310" s="119" t="s">
        <v>461</v>
      </c>
      <c r="D310" s="120">
        <v>150</v>
      </c>
      <c r="E310" s="31"/>
      <c r="F310" s="62" t="str">
        <f t="shared" si="30"/>
        <v/>
      </c>
    </row>
    <row r="311" spans="1:6" ht="26.25" thickBot="1">
      <c r="A311" s="80" t="s">
        <v>827</v>
      </c>
      <c r="B311" s="81" t="s">
        <v>677</v>
      </c>
      <c r="C311" s="82" t="s">
        <v>461</v>
      </c>
      <c r="D311" s="98">
        <v>250</v>
      </c>
      <c r="E311" s="32"/>
      <c r="F311" s="63" t="str">
        <f t="shared" si="30"/>
        <v/>
      </c>
    </row>
    <row r="312" spans="1:6" ht="15">
      <c r="A312" s="72">
        <v>22</v>
      </c>
      <c r="B312" s="96" t="s">
        <v>537</v>
      </c>
      <c r="C312" s="74"/>
      <c r="D312" s="99"/>
      <c r="E312" s="33"/>
      <c r="F312" s="16"/>
    </row>
    <row r="313" spans="1:6" ht="89.25">
      <c r="A313" s="76" t="s">
        <v>356</v>
      </c>
      <c r="B313" s="92" t="s">
        <v>538</v>
      </c>
      <c r="C313" s="78" t="s">
        <v>50</v>
      </c>
      <c r="D313" s="97">
        <v>2</v>
      </c>
      <c r="E313" s="31"/>
      <c r="F313" s="61" t="str">
        <f t="shared" ref="F313:F329" si="31">IF(E313=0,"",TRUNC(ROUND(D313*E313,2),2))</f>
        <v/>
      </c>
    </row>
    <row r="314" spans="1:6" ht="89.25">
      <c r="A314" s="76" t="s">
        <v>357</v>
      </c>
      <c r="B314" s="92" t="s">
        <v>539</v>
      </c>
      <c r="C314" s="78" t="s">
        <v>50</v>
      </c>
      <c r="D314" s="97">
        <v>1</v>
      </c>
      <c r="E314" s="31"/>
      <c r="F314" s="61" t="str">
        <f t="shared" si="31"/>
        <v/>
      </c>
    </row>
    <row r="315" spans="1:6" ht="76.5">
      <c r="A315" s="76" t="s">
        <v>655</v>
      </c>
      <c r="B315" s="92" t="s">
        <v>540</v>
      </c>
      <c r="C315" s="78" t="s">
        <v>50</v>
      </c>
      <c r="D315" s="97">
        <v>12</v>
      </c>
      <c r="E315" s="31"/>
      <c r="F315" s="61" t="str">
        <f t="shared" si="31"/>
        <v/>
      </c>
    </row>
    <row r="316" spans="1:6" ht="76.5">
      <c r="A316" s="76" t="s">
        <v>656</v>
      </c>
      <c r="B316" s="92" t="s">
        <v>541</v>
      </c>
      <c r="C316" s="78" t="s">
        <v>50</v>
      </c>
      <c r="D316" s="97">
        <v>1</v>
      </c>
      <c r="E316" s="31"/>
      <c r="F316" s="61" t="str">
        <f t="shared" si="31"/>
        <v/>
      </c>
    </row>
    <row r="317" spans="1:6" ht="76.5">
      <c r="A317" s="76" t="s">
        <v>657</v>
      </c>
      <c r="B317" s="92" t="s">
        <v>542</v>
      </c>
      <c r="C317" s="78" t="s">
        <v>50</v>
      </c>
      <c r="D317" s="97">
        <v>8</v>
      </c>
      <c r="E317" s="31"/>
      <c r="F317" s="61" t="str">
        <f t="shared" si="31"/>
        <v/>
      </c>
    </row>
    <row r="318" spans="1:6" ht="102">
      <c r="A318" s="76" t="s">
        <v>668</v>
      </c>
      <c r="B318" s="77" t="s">
        <v>843</v>
      </c>
      <c r="C318" s="78" t="s">
        <v>50</v>
      </c>
      <c r="D318" s="97">
        <v>123</v>
      </c>
      <c r="E318" s="31"/>
      <c r="F318" s="55" t="str">
        <f>IF(E318=0,"",TRUNC(ROUND(D318*E318,2),2))</f>
        <v/>
      </c>
    </row>
    <row r="319" spans="1:6" ht="102">
      <c r="A319" s="76" t="s">
        <v>669</v>
      </c>
      <c r="B319" s="77" t="s">
        <v>844</v>
      </c>
      <c r="C319" s="78" t="s">
        <v>50</v>
      </c>
      <c r="D319" s="97">
        <v>22</v>
      </c>
      <c r="E319" s="31"/>
      <c r="F319" s="55" t="str">
        <f>IF(E319=0,"",TRUNC(ROUND(D319*E319,2),2))</f>
        <v/>
      </c>
    </row>
    <row r="320" spans="1:6" ht="76.5">
      <c r="A320" s="76" t="s">
        <v>670</v>
      </c>
      <c r="B320" s="77" t="s">
        <v>687</v>
      </c>
      <c r="C320" s="78" t="s">
        <v>50</v>
      </c>
      <c r="D320" s="97">
        <v>8</v>
      </c>
      <c r="E320" s="31"/>
      <c r="F320" s="20" t="str">
        <f>IF(E320=0,"",TRUNC(ROUND(D320*E320,2),2))</f>
        <v/>
      </c>
    </row>
    <row r="321" spans="1:6" ht="76.5">
      <c r="A321" s="76" t="s">
        <v>671</v>
      </c>
      <c r="B321" s="77" t="s">
        <v>688</v>
      </c>
      <c r="C321" s="78" t="s">
        <v>50</v>
      </c>
      <c r="D321" s="97">
        <v>3</v>
      </c>
      <c r="E321" s="31"/>
      <c r="F321" s="61" t="str">
        <f>IF(E321=0,"",TRUNC(ROUND(D321*E321,2),2))</f>
        <v/>
      </c>
    </row>
    <row r="322" spans="1:6" ht="51">
      <c r="A322" s="76" t="s">
        <v>672</v>
      </c>
      <c r="B322" s="92" t="s">
        <v>543</v>
      </c>
      <c r="C322" s="78" t="s">
        <v>50</v>
      </c>
      <c r="D322" s="97">
        <v>2</v>
      </c>
      <c r="E322" s="31"/>
      <c r="F322" s="61" t="str">
        <f t="shared" si="31"/>
        <v/>
      </c>
    </row>
    <row r="323" spans="1:6" ht="51">
      <c r="A323" s="76" t="s">
        <v>673</v>
      </c>
      <c r="B323" s="92" t="s">
        <v>544</v>
      </c>
      <c r="C323" s="78" t="s">
        <v>50</v>
      </c>
      <c r="D323" s="97">
        <v>17</v>
      </c>
      <c r="E323" s="31"/>
      <c r="F323" s="61" t="str">
        <f t="shared" si="31"/>
        <v/>
      </c>
    </row>
    <row r="324" spans="1:6" ht="76.5">
      <c r="A324" s="76" t="s">
        <v>674</v>
      </c>
      <c r="B324" s="92" t="s">
        <v>545</v>
      </c>
      <c r="C324" s="78" t="s">
        <v>50</v>
      </c>
      <c r="D324" s="97">
        <v>36</v>
      </c>
      <c r="E324" s="31"/>
      <c r="F324" s="61" t="str">
        <f t="shared" si="31"/>
        <v/>
      </c>
    </row>
    <row r="325" spans="1:6" ht="63.75">
      <c r="A325" s="76" t="s">
        <v>675</v>
      </c>
      <c r="B325" s="92" t="s">
        <v>546</v>
      </c>
      <c r="C325" s="78" t="s">
        <v>50</v>
      </c>
      <c r="D325" s="97">
        <v>92</v>
      </c>
      <c r="E325" s="31"/>
      <c r="F325" s="61" t="str">
        <f t="shared" si="31"/>
        <v/>
      </c>
    </row>
    <row r="326" spans="1:6" ht="63.75">
      <c r="A326" s="76" t="s">
        <v>828</v>
      </c>
      <c r="B326" s="92" t="s">
        <v>547</v>
      </c>
      <c r="C326" s="78" t="s">
        <v>50</v>
      </c>
      <c r="D326" s="97">
        <v>22</v>
      </c>
      <c r="E326" s="31"/>
      <c r="F326" s="61" t="str">
        <f t="shared" si="31"/>
        <v/>
      </c>
    </row>
    <row r="327" spans="1:6" ht="63.75">
      <c r="A327" s="76" t="s">
        <v>829</v>
      </c>
      <c r="B327" s="92" t="s">
        <v>548</v>
      </c>
      <c r="C327" s="78" t="s">
        <v>50</v>
      </c>
      <c r="D327" s="97">
        <v>24</v>
      </c>
      <c r="E327" s="31"/>
      <c r="F327" s="61" t="str">
        <f t="shared" si="31"/>
        <v/>
      </c>
    </row>
    <row r="328" spans="1:6" ht="63.75">
      <c r="A328" s="76" t="s">
        <v>830</v>
      </c>
      <c r="B328" s="92" t="s">
        <v>549</v>
      </c>
      <c r="C328" s="78" t="s">
        <v>50</v>
      </c>
      <c r="D328" s="97">
        <v>48</v>
      </c>
      <c r="E328" s="31"/>
      <c r="F328" s="61" t="str">
        <f t="shared" si="31"/>
        <v/>
      </c>
    </row>
    <row r="329" spans="1:6" ht="51.75" thickBot="1">
      <c r="A329" s="80" t="s">
        <v>831</v>
      </c>
      <c r="B329" s="93" t="s">
        <v>842</v>
      </c>
      <c r="C329" s="82" t="s">
        <v>50</v>
      </c>
      <c r="D329" s="98">
        <v>10</v>
      </c>
      <c r="E329" s="32"/>
      <c r="F329" s="63" t="str">
        <f t="shared" si="31"/>
        <v/>
      </c>
    </row>
    <row r="330" spans="1:6" ht="15">
      <c r="A330" s="72">
        <v>23</v>
      </c>
      <c r="B330" s="96" t="s">
        <v>550</v>
      </c>
      <c r="C330" s="74"/>
      <c r="D330" s="99"/>
      <c r="E330" s="33"/>
      <c r="F330" s="16"/>
    </row>
    <row r="331" spans="1:6" ht="51">
      <c r="A331" s="68" t="s">
        <v>358</v>
      </c>
      <c r="B331" s="123" t="s">
        <v>658</v>
      </c>
      <c r="C331" s="69" t="s">
        <v>69</v>
      </c>
      <c r="D331" s="95">
        <v>1</v>
      </c>
      <c r="E331" s="31"/>
      <c r="F331" s="61" t="str">
        <f t="shared" ref="F331:F342" si="32">IF(E331=0,"",TRUNC(ROUND(D331*E331,2),2))</f>
        <v/>
      </c>
    </row>
    <row r="332" spans="1:6" ht="51">
      <c r="A332" s="68" t="s">
        <v>359</v>
      </c>
      <c r="B332" s="123" t="s">
        <v>659</v>
      </c>
      <c r="C332" s="69" t="s">
        <v>69</v>
      </c>
      <c r="D332" s="95">
        <v>1</v>
      </c>
      <c r="E332" s="31"/>
      <c r="F332" s="61" t="str">
        <f t="shared" si="32"/>
        <v/>
      </c>
    </row>
    <row r="333" spans="1:6" ht="51">
      <c r="A333" s="68" t="s">
        <v>462</v>
      </c>
      <c r="B333" s="123" t="s">
        <v>660</v>
      </c>
      <c r="C333" s="69" t="s">
        <v>69</v>
      </c>
      <c r="D333" s="95">
        <v>1</v>
      </c>
      <c r="E333" s="31"/>
      <c r="F333" s="61" t="str">
        <f t="shared" si="32"/>
        <v/>
      </c>
    </row>
    <row r="334" spans="1:6" ht="51">
      <c r="A334" s="68" t="s">
        <v>463</v>
      </c>
      <c r="B334" s="123" t="s">
        <v>661</v>
      </c>
      <c r="C334" s="69" t="s">
        <v>69</v>
      </c>
      <c r="D334" s="95">
        <v>1</v>
      </c>
      <c r="E334" s="31"/>
      <c r="F334" s="61" t="str">
        <f t="shared" si="32"/>
        <v/>
      </c>
    </row>
    <row r="335" spans="1:6" ht="51">
      <c r="A335" s="68" t="s">
        <v>464</v>
      </c>
      <c r="B335" s="123" t="s">
        <v>662</v>
      </c>
      <c r="C335" s="69" t="s">
        <v>69</v>
      </c>
      <c r="D335" s="95">
        <v>1</v>
      </c>
      <c r="E335" s="31"/>
      <c r="F335" s="61" t="str">
        <f t="shared" si="32"/>
        <v/>
      </c>
    </row>
    <row r="336" spans="1:6" ht="51">
      <c r="A336" s="68" t="s">
        <v>465</v>
      </c>
      <c r="B336" s="118" t="s">
        <v>832</v>
      </c>
      <c r="C336" s="119" t="s">
        <v>50</v>
      </c>
      <c r="D336" s="120">
        <v>1</v>
      </c>
      <c r="E336" s="31"/>
      <c r="F336" s="62" t="str">
        <f>IF(E336=0,"",TRUNC(ROUND(D336*E336,2),2))</f>
        <v/>
      </c>
    </row>
    <row r="337" spans="1:6" ht="25.5">
      <c r="A337" s="68" t="s">
        <v>466</v>
      </c>
      <c r="B337" s="77" t="s">
        <v>834</v>
      </c>
      <c r="C337" s="78" t="s">
        <v>50</v>
      </c>
      <c r="D337" s="97">
        <v>1</v>
      </c>
      <c r="E337" s="31"/>
      <c r="F337" s="20" t="str">
        <f>IF(E337=0,"",TRUNC(ROUND(D337*E337,2),2))</f>
        <v/>
      </c>
    </row>
    <row r="338" spans="1:6" ht="51">
      <c r="A338" s="68" t="s">
        <v>467</v>
      </c>
      <c r="B338" s="123" t="s">
        <v>663</v>
      </c>
      <c r="C338" s="69" t="s">
        <v>69</v>
      </c>
      <c r="D338" s="95">
        <v>1</v>
      </c>
      <c r="E338" s="31"/>
      <c r="F338" s="61" t="str">
        <f t="shared" si="32"/>
        <v/>
      </c>
    </row>
    <row r="339" spans="1:6" ht="51">
      <c r="A339" s="68" t="s">
        <v>468</v>
      </c>
      <c r="B339" s="123" t="s">
        <v>664</v>
      </c>
      <c r="C339" s="69" t="s">
        <v>69</v>
      </c>
      <c r="D339" s="95">
        <v>1</v>
      </c>
      <c r="E339" s="31"/>
      <c r="F339" s="61" t="str">
        <f t="shared" si="32"/>
        <v/>
      </c>
    </row>
    <row r="340" spans="1:6" ht="51">
      <c r="A340" s="68" t="s">
        <v>469</v>
      </c>
      <c r="B340" s="123" t="s">
        <v>665</v>
      </c>
      <c r="C340" s="69" t="s">
        <v>69</v>
      </c>
      <c r="D340" s="95">
        <v>1</v>
      </c>
      <c r="E340" s="31"/>
      <c r="F340" s="61" t="str">
        <f t="shared" si="32"/>
        <v/>
      </c>
    </row>
    <row r="341" spans="1:6" ht="51">
      <c r="A341" s="68" t="s">
        <v>470</v>
      </c>
      <c r="B341" s="123" t="s">
        <v>666</v>
      </c>
      <c r="C341" s="69" t="s">
        <v>69</v>
      </c>
      <c r="D341" s="95">
        <v>1</v>
      </c>
      <c r="E341" s="31"/>
      <c r="F341" s="61" t="str">
        <f t="shared" si="32"/>
        <v/>
      </c>
    </row>
    <row r="342" spans="1:6" ht="38.25">
      <c r="A342" s="68" t="s">
        <v>471</v>
      </c>
      <c r="B342" s="123" t="s">
        <v>667</v>
      </c>
      <c r="C342" s="69" t="s">
        <v>69</v>
      </c>
      <c r="D342" s="95">
        <v>1</v>
      </c>
      <c r="E342" s="31"/>
      <c r="F342" s="61" t="str">
        <f t="shared" si="32"/>
        <v/>
      </c>
    </row>
    <row r="343" spans="1:6" ht="51">
      <c r="A343" s="68" t="s">
        <v>472</v>
      </c>
      <c r="B343" s="118" t="s">
        <v>833</v>
      </c>
      <c r="C343" s="119" t="s">
        <v>50</v>
      </c>
      <c r="D343" s="120">
        <v>1</v>
      </c>
      <c r="E343" s="31"/>
      <c r="F343" s="62" t="str">
        <f>IF(E343=0,"",TRUNC(ROUND(D343*E343,2),2))</f>
        <v/>
      </c>
    </row>
    <row r="344" spans="1:6" ht="25.5">
      <c r="A344" s="68" t="s">
        <v>473</v>
      </c>
      <c r="B344" s="77" t="s">
        <v>835</v>
      </c>
      <c r="C344" s="78" t="s">
        <v>50</v>
      </c>
      <c r="D344" s="97">
        <v>1</v>
      </c>
      <c r="E344" s="31"/>
      <c r="F344" s="20" t="str">
        <f>IF(E344=0,"",TRUNC(ROUND(D344*E344,2),2))</f>
        <v/>
      </c>
    </row>
    <row r="345" spans="1:6" ht="51">
      <c r="A345" s="68" t="s">
        <v>474</v>
      </c>
      <c r="B345" s="123" t="s">
        <v>551</v>
      </c>
      <c r="C345" s="69" t="s">
        <v>50</v>
      </c>
      <c r="D345" s="95">
        <v>1</v>
      </c>
      <c r="E345" s="31"/>
      <c r="F345" s="61" t="str">
        <f t="shared" ref="F345:F347" si="33">IF(E345=0,"",TRUNC(ROUND(D345*E345,2),2))</f>
        <v/>
      </c>
    </row>
    <row r="346" spans="1:6" ht="51">
      <c r="A346" s="68" t="s">
        <v>485</v>
      </c>
      <c r="B346" s="123" t="s">
        <v>552</v>
      </c>
      <c r="C346" s="69" t="s">
        <v>50</v>
      </c>
      <c r="D346" s="95">
        <v>1</v>
      </c>
      <c r="E346" s="31"/>
      <c r="F346" s="61" t="str">
        <f t="shared" si="33"/>
        <v/>
      </c>
    </row>
    <row r="347" spans="1:6" ht="26.25" thickBot="1">
      <c r="A347" s="43" t="s">
        <v>486</v>
      </c>
      <c r="B347" s="124" t="s">
        <v>553</v>
      </c>
      <c r="C347" s="45" t="s">
        <v>69</v>
      </c>
      <c r="D347" s="46">
        <v>1</v>
      </c>
      <c r="E347" s="32"/>
      <c r="F347" s="64" t="str">
        <f t="shared" si="33"/>
        <v/>
      </c>
    </row>
    <row r="348" spans="1:6" ht="15">
      <c r="A348" s="72">
        <v>24</v>
      </c>
      <c r="B348" s="96" t="s">
        <v>351</v>
      </c>
      <c r="C348" s="74"/>
      <c r="D348" s="99"/>
      <c r="E348" s="33"/>
      <c r="F348" s="16"/>
    </row>
    <row r="349" spans="1:6" ht="51">
      <c r="A349" s="76" t="s">
        <v>360</v>
      </c>
      <c r="B349" s="77" t="s">
        <v>636</v>
      </c>
      <c r="C349" s="78" t="s">
        <v>50</v>
      </c>
      <c r="D349" s="97">
        <v>10</v>
      </c>
      <c r="E349" s="31"/>
      <c r="F349" s="20" t="str">
        <f>IF(E349=0,"",TRUNC(ROUND(D349*E349,2),2))</f>
        <v/>
      </c>
    </row>
    <row r="350" spans="1:6" ht="51">
      <c r="A350" s="76" t="s">
        <v>361</v>
      </c>
      <c r="B350" s="77" t="s">
        <v>637</v>
      </c>
      <c r="C350" s="78" t="s">
        <v>50</v>
      </c>
      <c r="D350" s="97">
        <v>1</v>
      </c>
      <c r="E350" s="31"/>
      <c r="F350" s="20" t="str">
        <f t="shared" ref="F350:F356" si="34">IF(E350=0,"",TRUNC(ROUND(D350*E350,2),2))</f>
        <v/>
      </c>
    </row>
    <row r="351" spans="1:6" ht="25.5">
      <c r="A351" s="76" t="s">
        <v>362</v>
      </c>
      <c r="B351" s="77" t="s">
        <v>638</v>
      </c>
      <c r="C351" s="78" t="s">
        <v>50</v>
      </c>
      <c r="D351" s="97">
        <v>1</v>
      </c>
      <c r="E351" s="31"/>
      <c r="F351" s="20" t="str">
        <f t="shared" si="34"/>
        <v/>
      </c>
    </row>
    <row r="352" spans="1:6" ht="25.5">
      <c r="A352" s="76" t="s">
        <v>363</v>
      </c>
      <c r="B352" s="77" t="s">
        <v>639</v>
      </c>
      <c r="C352" s="78" t="s">
        <v>50</v>
      </c>
      <c r="D352" s="97">
        <v>16</v>
      </c>
      <c r="E352" s="31"/>
      <c r="F352" s="20" t="str">
        <f t="shared" si="34"/>
        <v/>
      </c>
    </row>
    <row r="353" spans="1:6" ht="25.5">
      <c r="A353" s="76" t="s">
        <v>364</v>
      </c>
      <c r="B353" s="77" t="s">
        <v>640</v>
      </c>
      <c r="C353" s="78" t="s">
        <v>50</v>
      </c>
      <c r="D353" s="97">
        <v>3</v>
      </c>
      <c r="E353" s="31"/>
      <c r="F353" s="20" t="str">
        <f t="shared" si="34"/>
        <v/>
      </c>
    </row>
    <row r="354" spans="1:6" ht="25.5">
      <c r="A354" s="76" t="s">
        <v>365</v>
      </c>
      <c r="B354" s="77" t="s">
        <v>641</v>
      </c>
      <c r="C354" s="78" t="s">
        <v>50</v>
      </c>
      <c r="D354" s="97">
        <v>6</v>
      </c>
      <c r="E354" s="31"/>
      <c r="F354" s="20" t="str">
        <f t="shared" si="34"/>
        <v/>
      </c>
    </row>
    <row r="355" spans="1:6" ht="25.5">
      <c r="A355" s="76" t="s">
        <v>366</v>
      </c>
      <c r="B355" s="77" t="s">
        <v>642</v>
      </c>
      <c r="C355" s="78" t="s">
        <v>50</v>
      </c>
      <c r="D355" s="97">
        <v>3</v>
      </c>
      <c r="E355" s="31"/>
      <c r="F355" s="20" t="str">
        <f t="shared" si="34"/>
        <v/>
      </c>
    </row>
    <row r="356" spans="1:6" ht="26.25" thickBot="1">
      <c r="A356" s="80" t="s">
        <v>367</v>
      </c>
      <c r="B356" s="81" t="s">
        <v>347</v>
      </c>
      <c r="C356" s="82" t="s">
        <v>69</v>
      </c>
      <c r="D356" s="117">
        <v>1</v>
      </c>
      <c r="E356" s="32"/>
      <c r="F356" s="23" t="str">
        <f t="shared" si="34"/>
        <v/>
      </c>
    </row>
    <row r="357" spans="1:6" ht="15">
      <c r="A357" s="72">
        <v>25</v>
      </c>
      <c r="B357" s="96" t="s">
        <v>458</v>
      </c>
      <c r="C357" s="74"/>
      <c r="D357" s="99"/>
      <c r="E357" s="33"/>
      <c r="F357" s="16"/>
    </row>
    <row r="358" spans="1:6" ht="39.75">
      <c r="A358" s="68" t="s">
        <v>368</v>
      </c>
      <c r="B358" s="118" t="s">
        <v>554</v>
      </c>
      <c r="C358" s="119" t="s">
        <v>50</v>
      </c>
      <c r="D358" s="120">
        <v>1</v>
      </c>
      <c r="E358" s="31"/>
      <c r="F358" s="62" t="str">
        <f>IF(E358=0,"",TRUNC(ROUND(D358*E358,2),2))</f>
        <v/>
      </c>
    </row>
    <row r="359" spans="1:6" ht="38.25">
      <c r="A359" s="68" t="s">
        <v>369</v>
      </c>
      <c r="B359" s="118" t="s">
        <v>555</v>
      </c>
      <c r="C359" s="119" t="s">
        <v>50</v>
      </c>
      <c r="D359" s="120">
        <v>2</v>
      </c>
      <c r="E359" s="31"/>
      <c r="F359" s="62" t="str">
        <f t="shared" ref="F359:F373" si="35">IF(E359=0,"",TRUNC(ROUND(D359*E359,2),2))</f>
        <v/>
      </c>
    </row>
    <row r="360" spans="1:6" ht="38.25">
      <c r="A360" s="68" t="s">
        <v>370</v>
      </c>
      <c r="B360" s="118" t="s">
        <v>556</v>
      </c>
      <c r="C360" s="119" t="s">
        <v>50</v>
      </c>
      <c r="D360" s="120">
        <v>3</v>
      </c>
      <c r="E360" s="31"/>
      <c r="F360" s="62" t="str">
        <f t="shared" si="35"/>
        <v/>
      </c>
    </row>
    <row r="361" spans="1:6" ht="38.25">
      <c r="A361" s="68" t="s">
        <v>371</v>
      </c>
      <c r="B361" s="118" t="s">
        <v>557</v>
      </c>
      <c r="C361" s="119" t="s">
        <v>50</v>
      </c>
      <c r="D361" s="120">
        <v>1</v>
      </c>
      <c r="E361" s="31"/>
      <c r="F361" s="62" t="str">
        <f t="shared" si="35"/>
        <v/>
      </c>
    </row>
    <row r="362" spans="1:6" ht="25.5">
      <c r="A362" s="68" t="s">
        <v>372</v>
      </c>
      <c r="B362" s="118" t="s">
        <v>558</v>
      </c>
      <c r="C362" s="119" t="s">
        <v>50</v>
      </c>
      <c r="D362" s="120">
        <v>1</v>
      </c>
      <c r="E362" s="31"/>
      <c r="F362" s="62" t="str">
        <f t="shared" si="35"/>
        <v/>
      </c>
    </row>
    <row r="363" spans="1:6" ht="25.5">
      <c r="A363" s="68" t="s">
        <v>373</v>
      </c>
      <c r="B363" s="118" t="s">
        <v>559</v>
      </c>
      <c r="C363" s="119" t="s">
        <v>50</v>
      </c>
      <c r="D363" s="120">
        <v>9</v>
      </c>
      <c r="E363" s="31"/>
      <c r="F363" s="62" t="str">
        <f t="shared" si="35"/>
        <v/>
      </c>
    </row>
    <row r="364" spans="1:6" ht="25.5">
      <c r="A364" s="68" t="s">
        <v>374</v>
      </c>
      <c r="B364" s="118" t="s">
        <v>560</v>
      </c>
      <c r="C364" s="119" t="s">
        <v>50</v>
      </c>
      <c r="D364" s="120">
        <v>1</v>
      </c>
      <c r="E364" s="31"/>
      <c r="F364" s="62" t="str">
        <f t="shared" si="35"/>
        <v/>
      </c>
    </row>
    <row r="365" spans="1:6" ht="25.5">
      <c r="A365" s="68" t="s">
        <v>375</v>
      </c>
      <c r="B365" s="118" t="s">
        <v>561</v>
      </c>
      <c r="C365" s="119" t="s">
        <v>50</v>
      </c>
      <c r="D365" s="120">
        <v>1</v>
      </c>
      <c r="E365" s="31"/>
      <c r="F365" s="62" t="str">
        <f t="shared" si="35"/>
        <v/>
      </c>
    </row>
    <row r="366" spans="1:6" ht="25.5">
      <c r="A366" s="68" t="s">
        <v>923</v>
      </c>
      <c r="B366" s="118" t="s">
        <v>562</v>
      </c>
      <c r="C366" s="119" t="s">
        <v>50</v>
      </c>
      <c r="D366" s="120">
        <v>1</v>
      </c>
      <c r="E366" s="31"/>
      <c r="F366" s="62" t="str">
        <f t="shared" si="35"/>
        <v/>
      </c>
    </row>
    <row r="367" spans="1:6" ht="38.25">
      <c r="A367" s="68" t="s">
        <v>924</v>
      </c>
      <c r="B367" s="118" t="s">
        <v>565</v>
      </c>
      <c r="C367" s="119" t="s">
        <v>50</v>
      </c>
      <c r="D367" s="120">
        <v>1</v>
      </c>
      <c r="E367" s="31"/>
      <c r="F367" s="62" t="str">
        <f t="shared" si="35"/>
        <v/>
      </c>
    </row>
    <row r="368" spans="1:6" ht="38.25">
      <c r="A368" s="68" t="s">
        <v>925</v>
      </c>
      <c r="B368" s="118" t="s">
        <v>566</v>
      </c>
      <c r="C368" s="119" t="s">
        <v>50</v>
      </c>
      <c r="D368" s="120">
        <v>1</v>
      </c>
      <c r="E368" s="31"/>
      <c r="F368" s="62" t="str">
        <f t="shared" si="35"/>
        <v/>
      </c>
    </row>
    <row r="369" spans="1:6" ht="25.5">
      <c r="A369" s="68" t="s">
        <v>926</v>
      </c>
      <c r="B369" s="118" t="s">
        <v>567</v>
      </c>
      <c r="C369" s="119" t="s">
        <v>50</v>
      </c>
      <c r="D369" s="120">
        <v>1</v>
      </c>
      <c r="E369" s="31"/>
      <c r="F369" s="62" t="str">
        <f t="shared" si="35"/>
        <v/>
      </c>
    </row>
    <row r="370" spans="1:6" ht="25.5">
      <c r="A370" s="68" t="s">
        <v>927</v>
      </c>
      <c r="B370" s="118" t="s">
        <v>568</v>
      </c>
      <c r="C370" s="119" t="s">
        <v>50</v>
      </c>
      <c r="D370" s="120">
        <v>1</v>
      </c>
      <c r="E370" s="31"/>
      <c r="F370" s="62" t="str">
        <f t="shared" si="35"/>
        <v/>
      </c>
    </row>
    <row r="371" spans="1:6" ht="38.25">
      <c r="A371" s="68" t="s">
        <v>928</v>
      </c>
      <c r="B371" s="118" t="s">
        <v>569</v>
      </c>
      <c r="C371" s="119" t="s">
        <v>50</v>
      </c>
      <c r="D371" s="120">
        <v>1</v>
      </c>
      <c r="E371" s="31"/>
      <c r="F371" s="62" t="str">
        <f t="shared" si="35"/>
        <v/>
      </c>
    </row>
    <row r="372" spans="1:6" ht="38.25">
      <c r="A372" s="68" t="s">
        <v>929</v>
      </c>
      <c r="B372" s="118" t="s">
        <v>570</v>
      </c>
      <c r="C372" s="119" t="s">
        <v>50</v>
      </c>
      <c r="D372" s="120">
        <v>1</v>
      </c>
      <c r="E372" s="31"/>
      <c r="F372" s="62" t="str">
        <f t="shared" si="35"/>
        <v/>
      </c>
    </row>
    <row r="373" spans="1:6" ht="25.5">
      <c r="A373" s="68" t="s">
        <v>930</v>
      </c>
      <c r="B373" s="118" t="s">
        <v>573</v>
      </c>
      <c r="C373" s="119" t="s">
        <v>69</v>
      </c>
      <c r="D373" s="120">
        <v>1</v>
      </c>
      <c r="E373" s="31"/>
      <c r="F373" s="62" t="str">
        <f t="shared" si="35"/>
        <v/>
      </c>
    </row>
    <row r="374" spans="1:6" ht="26.25" thickBot="1">
      <c r="A374" s="43" t="s">
        <v>931</v>
      </c>
      <c r="B374" s="44" t="s">
        <v>347</v>
      </c>
      <c r="C374" s="45" t="s">
        <v>69</v>
      </c>
      <c r="D374" s="125">
        <v>1</v>
      </c>
      <c r="E374" s="32"/>
      <c r="F374" s="21" t="str">
        <f>IF(E374=0,"",TRUNC(ROUND(D374*E374,2),2))</f>
        <v/>
      </c>
    </row>
    <row r="375" spans="1:6" ht="15">
      <c r="A375" s="72">
        <v>26</v>
      </c>
      <c r="B375" s="96" t="s">
        <v>459</v>
      </c>
      <c r="C375" s="74"/>
      <c r="D375" s="99"/>
      <c r="E375" s="33"/>
      <c r="F375" s="16"/>
    </row>
    <row r="376" spans="1:6" ht="25.5">
      <c r="A376" s="76" t="s">
        <v>376</v>
      </c>
      <c r="B376" s="77" t="s">
        <v>676</v>
      </c>
      <c r="C376" s="78" t="s">
        <v>50</v>
      </c>
      <c r="D376" s="97">
        <v>2</v>
      </c>
      <c r="E376" s="31"/>
      <c r="F376" s="61" t="str">
        <f t="shared" ref="F376:F382" si="36">IF(E376=0,"",TRUNC(ROUND(D376*E376,2),2))</f>
        <v/>
      </c>
    </row>
    <row r="377" spans="1:6" ht="38.25">
      <c r="A377" s="76" t="s">
        <v>377</v>
      </c>
      <c r="B377" s="77" t="s">
        <v>678</v>
      </c>
      <c r="C377" s="78" t="s">
        <v>50</v>
      </c>
      <c r="D377" s="97">
        <v>8</v>
      </c>
      <c r="E377" s="31"/>
      <c r="F377" s="61" t="str">
        <f t="shared" si="36"/>
        <v/>
      </c>
    </row>
    <row r="378" spans="1:6" ht="38.25">
      <c r="A378" s="76" t="s">
        <v>378</v>
      </c>
      <c r="B378" s="77" t="s">
        <v>679</v>
      </c>
      <c r="C378" s="78" t="s">
        <v>50</v>
      </c>
      <c r="D378" s="97">
        <v>16</v>
      </c>
      <c r="E378" s="31"/>
      <c r="F378" s="61" t="str">
        <f t="shared" si="36"/>
        <v/>
      </c>
    </row>
    <row r="379" spans="1:6" ht="25.5">
      <c r="A379" s="76" t="s">
        <v>379</v>
      </c>
      <c r="B379" s="77" t="s">
        <v>680</v>
      </c>
      <c r="C379" s="78" t="s">
        <v>50</v>
      </c>
      <c r="D379" s="97">
        <v>4</v>
      </c>
      <c r="E379" s="31"/>
      <c r="F379" s="61" t="str">
        <f t="shared" si="36"/>
        <v/>
      </c>
    </row>
    <row r="380" spans="1:6" ht="25.5">
      <c r="A380" s="76" t="s">
        <v>380</v>
      </c>
      <c r="B380" s="77" t="s">
        <v>681</v>
      </c>
      <c r="C380" s="78" t="s">
        <v>50</v>
      </c>
      <c r="D380" s="97">
        <v>4</v>
      </c>
      <c r="E380" s="31"/>
      <c r="F380" s="61" t="str">
        <f t="shared" si="36"/>
        <v/>
      </c>
    </row>
    <row r="381" spans="1:6" ht="25.5">
      <c r="A381" s="76" t="s">
        <v>381</v>
      </c>
      <c r="B381" s="77" t="s">
        <v>682</v>
      </c>
      <c r="C381" s="78" t="s">
        <v>50</v>
      </c>
      <c r="D381" s="97">
        <v>8</v>
      </c>
      <c r="E381" s="31"/>
      <c r="F381" s="61" t="str">
        <f t="shared" si="36"/>
        <v/>
      </c>
    </row>
    <row r="382" spans="1:6" ht="51">
      <c r="A382" s="76" t="s">
        <v>382</v>
      </c>
      <c r="B382" s="77" t="s">
        <v>683</v>
      </c>
      <c r="C382" s="78" t="s">
        <v>50</v>
      </c>
      <c r="D382" s="97">
        <v>10</v>
      </c>
      <c r="E382" s="31"/>
      <c r="F382" s="61" t="str">
        <f t="shared" si="36"/>
        <v/>
      </c>
    </row>
    <row r="383" spans="1:6" ht="63.75">
      <c r="A383" s="76" t="s">
        <v>383</v>
      </c>
      <c r="B383" s="77" t="s">
        <v>689</v>
      </c>
      <c r="C383" s="78" t="s">
        <v>50</v>
      </c>
      <c r="D383" s="97">
        <v>2</v>
      </c>
      <c r="E383" s="31"/>
      <c r="F383" s="61" t="str">
        <f t="shared" ref="F383:F391" si="37">IF(E383=0,"",TRUNC(ROUND(D383*E383,2),2))</f>
        <v/>
      </c>
    </row>
    <row r="384" spans="1:6" ht="25.5">
      <c r="A384" s="76" t="s">
        <v>384</v>
      </c>
      <c r="B384" s="77" t="s">
        <v>691</v>
      </c>
      <c r="C384" s="78" t="s">
        <v>50</v>
      </c>
      <c r="D384" s="97">
        <v>20</v>
      </c>
      <c r="E384" s="31"/>
      <c r="F384" s="61" t="str">
        <f t="shared" si="37"/>
        <v/>
      </c>
    </row>
    <row r="385" spans="1:6" ht="25.5">
      <c r="A385" s="76" t="s">
        <v>385</v>
      </c>
      <c r="B385" s="77" t="s">
        <v>692</v>
      </c>
      <c r="C385" s="78" t="s">
        <v>50</v>
      </c>
      <c r="D385" s="97">
        <v>3</v>
      </c>
      <c r="E385" s="31"/>
      <c r="F385" s="61" t="str">
        <f t="shared" si="37"/>
        <v/>
      </c>
    </row>
    <row r="386" spans="1:6" ht="25.5">
      <c r="A386" s="76" t="s">
        <v>386</v>
      </c>
      <c r="B386" s="77" t="s">
        <v>693</v>
      </c>
      <c r="C386" s="78" t="s">
        <v>50</v>
      </c>
      <c r="D386" s="97">
        <v>3</v>
      </c>
      <c r="E386" s="31"/>
      <c r="F386" s="61" t="str">
        <f t="shared" si="37"/>
        <v/>
      </c>
    </row>
    <row r="387" spans="1:6" ht="51">
      <c r="A387" s="76" t="s">
        <v>387</v>
      </c>
      <c r="B387" s="77" t="s">
        <v>695</v>
      </c>
      <c r="C387" s="78" t="s">
        <v>50</v>
      </c>
      <c r="D387" s="97">
        <v>2</v>
      </c>
      <c r="E387" s="31"/>
      <c r="F387" s="61" t="str">
        <f t="shared" si="37"/>
        <v/>
      </c>
    </row>
    <row r="388" spans="1:6">
      <c r="A388" s="76" t="s">
        <v>388</v>
      </c>
      <c r="B388" s="77" t="s">
        <v>696</v>
      </c>
      <c r="C388" s="78" t="s">
        <v>50</v>
      </c>
      <c r="D388" s="97">
        <v>4</v>
      </c>
      <c r="E388" s="31"/>
      <c r="F388" s="61" t="str">
        <f t="shared" si="37"/>
        <v/>
      </c>
    </row>
    <row r="389" spans="1:6" ht="38.25">
      <c r="A389" s="76" t="s">
        <v>836</v>
      </c>
      <c r="B389" s="77" t="s">
        <v>697</v>
      </c>
      <c r="C389" s="78" t="s">
        <v>50</v>
      </c>
      <c r="D389" s="97">
        <v>2</v>
      </c>
      <c r="E389" s="31"/>
      <c r="F389" s="61" t="str">
        <f t="shared" si="37"/>
        <v/>
      </c>
    </row>
    <row r="390" spans="1:6" ht="38.25">
      <c r="A390" s="76" t="s">
        <v>837</v>
      </c>
      <c r="B390" s="77" t="s">
        <v>884</v>
      </c>
      <c r="C390" s="78" t="s">
        <v>50</v>
      </c>
      <c r="D390" s="97">
        <v>2</v>
      </c>
      <c r="E390" s="31"/>
      <c r="F390" s="61" t="str">
        <f t="shared" si="37"/>
        <v/>
      </c>
    </row>
    <row r="391" spans="1:6" ht="26.25" thickBot="1">
      <c r="A391" s="80" t="s">
        <v>838</v>
      </c>
      <c r="B391" s="81" t="s">
        <v>347</v>
      </c>
      <c r="C391" s="82" t="s">
        <v>69</v>
      </c>
      <c r="D391" s="117">
        <v>1</v>
      </c>
      <c r="E391" s="32"/>
      <c r="F391" s="63" t="str">
        <f t="shared" si="37"/>
        <v/>
      </c>
    </row>
    <row r="392" spans="1:6" ht="15">
      <c r="A392" s="72">
        <v>27</v>
      </c>
      <c r="B392" s="96" t="s">
        <v>389</v>
      </c>
      <c r="C392" s="74"/>
      <c r="D392" s="99"/>
      <c r="E392" s="33"/>
      <c r="F392" s="16"/>
    </row>
    <row r="393" spans="1:6" ht="51">
      <c r="A393" s="76" t="s">
        <v>390</v>
      </c>
      <c r="B393" s="77" t="s">
        <v>839</v>
      </c>
      <c r="C393" s="78" t="s">
        <v>50</v>
      </c>
      <c r="D393" s="97">
        <v>4</v>
      </c>
      <c r="E393" s="31"/>
      <c r="F393" s="55" t="str">
        <f t="shared" ref="F393:F438" si="38">IF(E393=0,"",TRUNC(ROUND(D393*E393,2),2))</f>
        <v/>
      </c>
    </row>
    <row r="394" spans="1:6" ht="51">
      <c r="A394" s="76" t="s">
        <v>391</v>
      </c>
      <c r="B394" s="77" t="s">
        <v>753</v>
      </c>
      <c r="C394" s="78" t="s">
        <v>50</v>
      </c>
      <c r="D394" s="97">
        <v>10</v>
      </c>
      <c r="E394" s="31"/>
      <c r="F394" s="55" t="str">
        <f t="shared" si="38"/>
        <v/>
      </c>
    </row>
    <row r="395" spans="1:6" ht="51">
      <c r="A395" s="76" t="s">
        <v>392</v>
      </c>
      <c r="B395" s="77" t="s">
        <v>754</v>
      </c>
      <c r="C395" s="78" t="s">
        <v>50</v>
      </c>
      <c r="D395" s="97">
        <v>1</v>
      </c>
      <c r="E395" s="31"/>
      <c r="F395" s="55" t="str">
        <f t="shared" si="38"/>
        <v/>
      </c>
    </row>
    <row r="396" spans="1:6" ht="51">
      <c r="A396" s="76" t="s">
        <v>393</v>
      </c>
      <c r="B396" s="77" t="s">
        <v>755</v>
      </c>
      <c r="C396" s="78" t="s">
        <v>50</v>
      </c>
      <c r="D396" s="97">
        <v>1</v>
      </c>
      <c r="E396" s="31"/>
      <c r="F396" s="55" t="str">
        <f t="shared" si="38"/>
        <v/>
      </c>
    </row>
    <row r="397" spans="1:6" ht="51">
      <c r="A397" s="76" t="s">
        <v>394</v>
      </c>
      <c r="B397" s="77" t="s">
        <v>756</v>
      </c>
      <c r="C397" s="78" t="s">
        <v>50</v>
      </c>
      <c r="D397" s="97">
        <v>1</v>
      </c>
      <c r="E397" s="31"/>
      <c r="F397" s="55" t="str">
        <f t="shared" si="38"/>
        <v/>
      </c>
    </row>
    <row r="398" spans="1:6" ht="38.25">
      <c r="A398" s="76" t="s">
        <v>395</v>
      </c>
      <c r="B398" s="77" t="s">
        <v>757</v>
      </c>
      <c r="C398" s="78" t="s">
        <v>50</v>
      </c>
      <c r="D398" s="97">
        <v>1</v>
      </c>
      <c r="E398" s="31"/>
      <c r="F398" s="55" t="str">
        <f t="shared" si="38"/>
        <v/>
      </c>
    </row>
    <row r="399" spans="1:6" ht="38.25">
      <c r="A399" s="76" t="s">
        <v>396</v>
      </c>
      <c r="B399" s="77" t="s">
        <v>758</v>
      </c>
      <c r="C399" s="78" t="s">
        <v>50</v>
      </c>
      <c r="D399" s="97">
        <v>1</v>
      </c>
      <c r="E399" s="31"/>
      <c r="F399" s="55" t="str">
        <f t="shared" si="38"/>
        <v/>
      </c>
    </row>
    <row r="400" spans="1:6" ht="51">
      <c r="A400" s="76" t="s">
        <v>397</v>
      </c>
      <c r="B400" s="77" t="s">
        <v>759</v>
      </c>
      <c r="C400" s="78" t="s">
        <v>50</v>
      </c>
      <c r="D400" s="97">
        <v>1</v>
      </c>
      <c r="E400" s="31"/>
      <c r="F400" s="55" t="str">
        <f t="shared" si="38"/>
        <v/>
      </c>
    </row>
    <row r="401" spans="1:6" ht="51">
      <c r="A401" s="76" t="s">
        <v>398</v>
      </c>
      <c r="B401" s="77" t="s">
        <v>760</v>
      </c>
      <c r="C401" s="78" t="s">
        <v>50</v>
      </c>
      <c r="D401" s="97">
        <v>1</v>
      </c>
      <c r="E401" s="31"/>
      <c r="F401" s="55" t="str">
        <f t="shared" si="38"/>
        <v/>
      </c>
    </row>
    <row r="402" spans="1:6" ht="38.25">
      <c r="A402" s="76" t="s">
        <v>399</v>
      </c>
      <c r="B402" s="77" t="s">
        <v>761</v>
      </c>
      <c r="C402" s="78" t="s">
        <v>50</v>
      </c>
      <c r="D402" s="97">
        <v>1</v>
      </c>
      <c r="E402" s="31"/>
      <c r="F402" s="55" t="str">
        <f t="shared" si="38"/>
        <v/>
      </c>
    </row>
    <row r="403" spans="1:6" ht="38.25">
      <c r="A403" s="76" t="s">
        <v>400</v>
      </c>
      <c r="B403" s="77" t="s">
        <v>475</v>
      </c>
      <c r="C403" s="78" t="s">
        <v>50</v>
      </c>
      <c r="D403" s="97">
        <v>4</v>
      </c>
      <c r="E403" s="31"/>
      <c r="F403" s="55" t="str">
        <f t="shared" si="38"/>
        <v/>
      </c>
    </row>
    <row r="404" spans="1:6" ht="38.25">
      <c r="A404" s="76" t="s">
        <v>401</v>
      </c>
      <c r="B404" s="77" t="s">
        <v>476</v>
      </c>
      <c r="C404" s="78" t="s">
        <v>50</v>
      </c>
      <c r="D404" s="97">
        <v>10</v>
      </c>
      <c r="E404" s="31"/>
      <c r="F404" s="55" t="str">
        <f t="shared" si="38"/>
        <v/>
      </c>
    </row>
    <row r="405" spans="1:6" ht="38.25">
      <c r="A405" s="76" t="s">
        <v>723</v>
      </c>
      <c r="B405" s="77" t="s">
        <v>477</v>
      </c>
      <c r="C405" s="78" t="s">
        <v>50</v>
      </c>
      <c r="D405" s="97">
        <v>1</v>
      </c>
      <c r="E405" s="31"/>
      <c r="F405" s="55" t="str">
        <f t="shared" si="38"/>
        <v/>
      </c>
    </row>
    <row r="406" spans="1:6" ht="38.25">
      <c r="A406" s="76" t="s">
        <v>724</v>
      </c>
      <c r="B406" s="77" t="s">
        <v>478</v>
      </c>
      <c r="C406" s="78" t="s">
        <v>50</v>
      </c>
      <c r="D406" s="97">
        <v>1</v>
      </c>
      <c r="E406" s="31"/>
      <c r="F406" s="55" t="str">
        <f t="shared" si="38"/>
        <v/>
      </c>
    </row>
    <row r="407" spans="1:6" ht="38.25">
      <c r="A407" s="76" t="s">
        <v>725</v>
      </c>
      <c r="B407" s="77" t="s">
        <v>479</v>
      </c>
      <c r="C407" s="78" t="s">
        <v>50</v>
      </c>
      <c r="D407" s="97">
        <v>1</v>
      </c>
      <c r="E407" s="31"/>
      <c r="F407" s="55" t="str">
        <f t="shared" si="38"/>
        <v/>
      </c>
    </row>
    <row r="408" spans="1:6" ht="25.5">
      <c r="A408" s="76" t="s">
        <v>726</v>
      </c>
      <c r="B408" s="77" t="s">
        <v>480</v>
      </c>
      <c r="C408" s="78" t="s">
        <v>50</v>
      </c>
      <c r="D408" s="97">
        <v>1</v>
      </c>
      <c r="E408" s="31"/>
      <c r="F408" s="55" t="str">
        <f t="shared" si="38"/>
        <v/>
      </c>
    </row>
    <row r="409" spans="1:6" ht="25.5">
      <c r="A409" s="76" t="s">
        <v>932</v>
      </c>
      <c r="B409" s="77" t="s">
        <v>481</v>
      </c>
      <c r="C409" s="78" t="s">
        <v>50</v>
      </c>
      <c r="D409" s="97">
        <v>1</v>
      </c>
      <c r="E409" s="31"/>
      <c r="F409" s="55" t="str">
        <f t="shared" si="38"/>
        <v/>
      </c>
    </row>
    <row r="410" spans="1:6" ht="38.25">
      <c r="A410" s="76" t="s">
        <v>933</v>
      </c>
      <c r="B410" s="77" t="s">
        <v>482</v>
      </c>
      <c r="C410" s="78" t="s">
        <v>50</v>
      </c>
      <c r="D410" s="97">
        <v>1</v>
      </c>
      <c r="E410" s="31"/>
      <c r="F410" s="55" t="str">
        <f t="shared" si="38"/>
        <v/>
      </c>
    </row>
    <row r="411" spans="1:6" ht="38.25">
      <c r="A411" s="76" t="s">
        <v>934</v>
      </c>
      <c r="B411" s="77" t="s">
        <v>483</v>
      </c>
      <c r="C411" s="78" t="s">
        <v>50</v>
      </c>
      <c r="D411" s="97">
        <v>1</v>
      </c>
      <c r="E411" s="31"/>
      <c r="F411" s="55" t="str">
        <f t="shared" si="38"/>
        <v/>
      </c>
    </row>
    <row r="412" spans="1:6" ht="25.5">
      <c r="A412" s="76" t="s">
        <v>935</v>
      </c>
      <c r="B412" s="77" t="s">
        <v>484</v>
      </c>
      <c r="C412" s="78" t="s">
        <v>50</v>
      </c>
      <c r="D412" s="97">
        <v>1</v>
      </c>
      <c r="E412" s="31"/>
      <c r="F412" s="55" t="str">
        <f t="shared" si="38"/>
        <v/>
      </c>
    </row>
    <row r="413" spans="1:6" ht="25.5">
      <c r="A413" s="76" t="s">
        <v>936</v>
      </c>
      <c r="B413" s="77" t="s">
        <v>506</v>
      </c>
      <c r="C413" s="78" t="s">
        <v>99</v>
      </c>
      <c r="D413" s="97">
        <v>247</v>
      </c>
      <c r="E413" s="31"/>
      <c r="F413" s="55" t="str">
        <f t="shared" si="38"/>
        <v/>
      </c>
    </row>
    <row r="414" spans="1:6" ht="25.5">
      <c r="A414" s="76" t="s">
        <v>937</v>
      </c>
      <c r="B414" s="77" t="s">
        <v>507</v>
      </c>
      <c r="C414" s="78" t="s">
        <v>99</v>
      </c>
      <c r="D414" s="97">
        <v>260</v>
      </c>
      <c r="E414" s="31"/>
      <c r="F414" s="55" t="str">
        <f t="shared" si="38"/>
        <v/>
      </c>
    </row>
    <row r="415" spans="1:6" ht="25.5">
      <c r="A415" s="76" t="s">
        <v>938</v>
      </c>
      <c r="B415" s="77" t="s">
        <v>508</v>
      </c>
      <c r="C415" s="78" t="s">
        <v>99</v>
      </c>
      <c r="D415" s="97">
        <v>13</v>
      </c>
      <c r="E415" s="31"/>
      <c r="F415" s="55" t="str">
        <f t="shared" si="38"/>
        <v/>
      </c>
    </row>
    <row r="416" spans="1:6" ht="25.5">
      <c r="A416" s="76" t="s">
        <v>939</v>
      </c>
      <c r="B416" s="77" t="s">
        <v>509</v>
      </c>
      <c r="C416" s="78" t="s">
        <v>99</v>
      </c>
      <c r="D416" s="97">
        <v>18</v>
      </c>
      <c r="E416" s="31"/>
      <c r="F416" s="55" t="str">
        <f t="shared" si="38"/>
        <v/>
      </c>
    </row>
    <row r="417" spans="1:6" ht="25.5">
      <c r="A417" s="76" t="s">
        <v>940</v>
      </c>
      <c r="B417" s="77" t="s">
        <v>840</v>
      </c>
      <c r="C417" s="78" t="s">
        <v>99</v>
      </c>
      <c r="D417" s="97">
        <v>110</v>
      </c>
      <c r="E417" s="31"/>
      <c r="F417" s="55" t="str">
        <f t="shared" si="38"/>
        <v/>
      </c>
    </row>
    <row r="418" spans="1:6" ht="38.25">
      <c r="A418" s="76" t="s">
        <v>941</v>
      </c>
      <c r="B418" s="77" t="s">
        <v>510</v>
      </c>
      <c r="C418" s="78" t="s">
        <v>67</v>
      </c>
      <c r="D418" s="97">
        <v>171</v>
      </c>
      <c r="E418" s="31"/>
      <c r="F418" s="20" t="str">
        <f t="shared" si="38"/>
        <v/>
      </c>
    </row>
    <row r="419" spans="1:6" ht="38.25">
      <c r="A419" s="76" t="s">
        <v>942</v>
      </c>
      <c r="B419" s="77" t="s">
        <v>494</v>
      </c>
      <c r="C419" s="78" t="s">
        <v>50</v>
      </c>
      <c r="D419" s="97">
        <v>2</v>
      </c>
      <c r="E419" s="31"/>
      <c r="F419" s="55" t="str">
        <f t="shared" si="38"/>
        <v/>
      </c>
    </row>
    <row r="420" spans="1:6" ht="38.25">
      <c r="A420" s="76" t="s">
        <v>943</v>
      </c>
      <c r="B420" s="77" t="s">
        <v>487</v>
      </c>
      <c r="C420" s="78" t="s">
        <v>50</v>
      </c>
      <c r="D420" s="97">
        <v>2</v>
      </c>
      <c r="E420" s="31"/>
      <c r="F420" s="55" t="str">
        <f t="shared" si="38"/>
        <v/>
      </c>
    </row>
    <row r="421" spans="1:6" ht="38.25">
      <c r="A421" s="76" t="s">
        <v>944</v>
      </c>
      <c r="B421" s="77" t="s">
        <v>493</v>
      </c>
      <c r="C421" s="78" t="s">
        <v>50</v>
      </c>
      <c r="D421" s="97">
        <v>1</v>
      </c>
      <c r="E421" s="31"/>
      <c r="F421" s="55" t="str">
        <f t="shared" si="38"/>
        <v/>
      </c>
    </row>
    <row r="422" spans="1:6" ht="38.25">
      <c r="A422" s="76" t="s">
        <v>945</v>
      </c>
      <c r="B422" s="77" t="s">
        <v>492</v>
      </c>
      <c r="C422" s="78" t="s">
        <v>50</v>
      </c>
      <c r="D422" s="97">
        <v>1</v>
      </c>
      <c r="E422" s="31"/>
      <c r="F422" s="55" t="str">
        <f t="shared" si="38"/>
        <v/>
      </c>
    </row>
    <row r="423" spans="1:6" ht="38.25">
      <c r="A423" s="76" t="s">
        <v>946</v>
      </c>
      <c r="B423" s="77" t="s">
        <v>488</v>
      </c>
      <c r="C423" s="78" t="s">
        <v>50</v>
      </c>
      <c r="D423" s="97">
        <v>1</v>
      </c>
      <c r="E423" s="31"/>
      <c r="F423" s="55" t="str">
        <f t="shared" si="38"/>
        <v/>
      </c>
    </row>
    <row r="424" spans="1:6" ht="38.25">
      <c r="A424" s="76" t="s">
        <v>947</v>
      </c>
      <c r="B424" s="77" t="s">
        <v>491</v>
      </c>
      <c r="C424" s="78" t="s">
        <v>50</v>
      </c>
      <c r="D424" s="97">
        <v>12</v>
      </c>
      <c r="E424" s="31"/>
      <c r="F424" s="55" t="str">
        <f t="shared" si="38"/>
        <v/>
      </c>
    </row>
    <row r="425" spans="1:6" ht="38.25">
      <c r="A425" s="76" t="s">
        <v>948</v>
      </c>
      <c r="B425" s="77" t="s">
        <v>489</v>
      </c>
      <c r="C425" s="78" t="s">
        <v>50</v>
      </c>
      <c r="D425" s="97">
        <v>1</v>
      </c>
      <c r="E425" s="31"/>
      <c r="F425" s="55" t="str">
        <f t="shared" si="38"/>
        <v/>
      </c>
    </row>
    <row r="426" spans="1:6" ht="38.25">
      <c r="A426" s="76" t="s">
        <v>949</v>
      </c>
      <c r="B426" s="77" t="s">
        <v>490</v>
      </c>
      <c r="C426" s="78" t="s">
        <v>50</v>
      </c>
      <c r="D426" s="97">
        <v>2</v>
      </c>
      <c r="E426" s="31"/>
      <c r="F426" s="55" t="str">
        <f t="shared" si="38"/>
        <v/>
      </c>
    </row>
    <row r="427" spans="1:6" ht="38.25">
      <c r="A427" s="76" t="s">
        <v>950</v>
      </c>
      <c r="B427" s="77" t="s">
        <v>495</v>
      </c>
      <c r="C427" s="78" t="s">
        <v>50</v>
      </c>
      <c r="D427" s="97">
        <v>1</v>
      </c>
      <c r="E427" s="31"/>
      <c r="F427" s="55" t="str">
        <f t="shared" si="38"/>
        <v/>
      </c>
    </row>
    <row r="428" spans="1:6" s="34" customFormat="1" ht="38.25">
      <c r="A428" s="76" t="s">
        <v>951</v>
      </c>
      <c r="B428" s="77" t="s">
        <v>496</v>
      </c>
      <c r="C428" s="78" t="s">
        <v>50</v>
      </c>
      <c r="D428" s="97">
        <v>2</v>
      </c>
      <c r="E428" s="31"/>
      <c r="F428" s="20" t="str">
        <f t="shared" ref="F428:F436" si="39">IF(E428=0,"",TRUNC(ROUND(D428*E428,2),2))</f>
        <v/>
      </c>
    </row>
    <row r="429" spans="1:6" ht="38.25">
      <c r="A429" s="76" t="s">
        <v>952</v>
      </c>
      <c r="B429" s="77" t="s">
        <v>497</v>
      </c>
      <c r="C429" s="78" t="s">
        <v>50</v>
      </c>
      <c r="D429" s="97">
        <v>2</v>
      </c>
      <c r="E429" s="31"/>
      <c r="F429" s="20" t="str">
        <f t="shared" si="39"/>
        <v/>
      </c>
    </row>
    <row r="430" spans="1:6" ht="38.25">
      <c r="A430" s="76" t="s">
        <v>953</v>
      </c>
      <c r="B430" s="77" t="s">
        <v>498</v>
      </c>
      <c r="C430" s="78" t="s">
        <v>50</v>
      </c>
      <c r="D430" s="97">
        <v>1</v>
      </c>
      <c r="E430" s="31"/>
      <c r="F430" s="55" t="str">
        <f t="shared" si="39"/>
        <v/>
      </c>
    </row>
    <row r="431" spans="1:6" ht="38.25">
      <c r="A431" s="76" t="s">
        <v>954</v>
      </c>
      <c r="B431" s="77" t="s">
        <v>499</v>
      </c>
      <c r="C431" s="78" t="s">
        <v>50</v>
      </c>
      <c r="D431" s="97">
        <v>1</v>
      </c>
      <c r="E431" s="31"/>
      <c r="F431" s="55" t="str">
        <f t="shared" si="39"/>
        <v/>
      </c>
    </row>
    <row r="432" spans="1:6" ht="38.25">
      <c r="A432" s="76" t="s">
        <v>955</v>
      </c>
      <c r="B432" s="77" t="s">
        <v>500</v>
      </c>
      <c r="C432" s="78" t="s">
        <v>50</v>
      </c>
      <c r="D432" s="97">
        <v>1</v>
      </c>
      <c r="E432" s="31"/>
      <c r="F432" s="55" t="str">
        <f t="shared" si="39"/>
        <v/>
      </c>
    </row>
    <row r="433" spans="1:6" ht="38.25">
      <c r="A433" s="76" t="s">
        <v>956</v>
      </c>
      <c r="B433" s="89" t="s">
        <v>501</v>
      </c>
      <c r="C433" s="69" t="s">
        <v>50</v>
      </c>
      <c r="D433" s="126">
        <v>12</v>
      </c>
      <c r="E433" s="31"/>
      <c r="F433" s="65" t="str">
        <f t="shared" si="39"/>
        <v/>
      </c>
    </row>
    <row r="434" spans="1:6" ht="38.25">
      <c r="A434" s="76" t="s">
        <v>957</v>
      </c>
      <c r="B434" s="89" t="s">
        <v>502</v>
      </c>
      <c r="C434" s="69" t="s">
        <v>50</v>
      </c>
      <c r="D434" s="126">
        <v>1</v>
      </c>
      <c r="E434" s="31"/>
      <c r="F434" s="65" t="str">
        <f t="shared" si="39"/>
        <v/>
      </c>
    </row>
    <row r="435" spans="1:6" ht="38.25">
      <c r="A435" s="76" t="s">
        <v>958</v>
      </c>
      <c r="B435" s="89" t="s">
        <v>503</v>
      </c>
      <c r="C435" s="69" t="s">
        <v>50</v>
      </c>
      <c r="D435" s="126">
        <v>2</v>
      </c>
      <c r="E435" s="31"/>
      <c r="F435" s="65" t="str">
        <f t="shared" si="39"/>
        <v/>
      </c>
    </row>
    <row r="436" spans="1:6" ht="38.25">
      <c r="A436" s="76" t="s">
        <v>959</v>
      </c>
      <c r="B436" s="89" t="s">
        <v>504</v>
      </c>
      <c r="C436" s="69" t="s">
        <v>50</v>
      </c>
      <c r="D436" s="126">
        <v>1</v>
      </c>
      <c r="E436" s="31"/>
      <c r="F436" s="65" t="str">
        <f t="shared" si="39"/>
        <v/>
      </c>
    </row>
    <row r="437" spans="1:6" ht="25.5">
      <c r="A437" s="76" t="s">
        <v>960</v>
      </c>
      <c r="B437" s="89" t="s">
        <v>505</v>
      </c>
      <c r="C437" s="69" t="s">
        <v>50</v>
      </c>
      <c r="D437" s="126">
        <v>16</v>
      </c>
      <c r="E437" s="31"/>
      <c r="F437" s="65" t="str">
        <f t="shared" si="38"/>
        <v/>
      </c>
    </row>
    <row r="438" spans="1:6" ht="26.25" thickBot="1">
      <c r="A438" s="80" t="s">
        <v>961</v>
      </c>
      <c r="B438" s="44" t="s">
        <v>347</v>
      </c>
      <c r="C438" s="45" t="s">
        <v>69</v>
      </c>
      <c r="D438" s="127">
        <v>1</v>
      </c>
      <c r="E438" s="32"/>
      <c r="F438" s="66" t="str">
        <f t="shared" si="38"/>
        <v/>
      </c>
    </row>
    <row r="439" spans="1:6" s="35" customFormat="1" ht="15">
      <c r="A439" s="128">
        <v>28</v>
      </c>
      <c r="B439" s="96" t="s">
        <v>402</v>
      </c>
      <c r="C439" s="129"/>
      <c r="D439" s="130"/>
      <c r="E439" s="33"/>
      <c r="F439" s="13"/>
    </row>
    <row r="440" spans="1:6" ht="38.25">
      <c r="A440" s="76" t="s">
        <v>403</v>
      </c>
      <c r="B440" s="77" t="s">
        <v>404</v>
      </c>
      <c r="C440" s="78" t="s">
        <v>50</v>
      </c>
      <c r="D440" s="97">
        <v>4</v>
      </c>
      <c r="E440" s="31"/>
      <c r="F440" s="55" t="str">
        <f t="shared" ref="F440:F449" si="40">IF(E440=0,"",TRUNC(ROUND(D440*E440,2),2))</f>
        <v/>
      </c>
    </row>
    <row r="441" spans="1:6" ht="38.25">
      <c r="A441" s="76" t="s">
        <v>405</v>
      </c>
      <c r="B441" s="77" t="s">
        <v>406</v>
      </c>
      <c r="C441" s="78" t="s">
        <v>50</v>
      </c>
      <c r="D441" s="97">
        <v>8</v>
      </c>
      <c r="E441" s="31"/>
      <c r="F441" s="55" t="str">
        <f t="shared" si="40"/>
        <v/>
      </c>
    </row>
    <row r="442" spans="1:6" ht="38.25">
      <c r="A442" s="76" t="s">
        <v>407</v>
      </c>
      <c r="B442" s="77" t="s">
        <v>408</v>
      </c>
      <c r="C442" s="78" t="s">
        <v>50</v>
      </c>
      <c r="D442" s="97">
        <v>1</v>
      </c>
      <c r="E442" s="31"/>
      <c r="F442" s="55" t="str">
        <f t="shared" si="40"/>
        <v/>
      </c>
    </row>
    <row r="443" spans="1:6" ht="38.25">
      <c r="A443" s="76" t="s">
        <v>727</v>
      </c>
      <c r="B443" s="77" t="s">
        <v>409</v>
      </c>
      <c r="C443" s="78" t="s">
        <v>50</v>
      </c>
      <c r="D443" s="97">
        <v>2</v>
      </c>
      <c r="E443" s="31"/>
      <c r="F443" s="55" t="str">
        <f t="shared" si="40"/>
        <v/>
      </c>
    </row>
    <row r="444" spans="1:6" ht="38.25">
      <c r="A444" s="76" t="s">
        <v>728</v>
      </c>
      <c r="B444" s="77" t="s">
        <v>410</v>
      </c>
      <c r="C444" s="78" t="s">
        <v>50</v>
      </c>
      <c r="D444" s="97">
        <v>2</v>
      </c>
      <c r="E444" s="31"/>
      <c r="F444" s="55" t="str">
        <f t="shared" si="40"/>
        <v/>
      </c>
    </row>
    <row r="445" spans="1:6" ht="38.25">
      <c r="A445" s="76" t="s">
        <v>729</v>
      </c>
      <c r="B445" s="77" t="s">
        <v>411</v>
      </c>
      <c r="C445" s="78" t="s">
        <v>50</v>
      </c>
      <c r="D445" s="97">
        <v>1</v>
      </c>
      <c r="E445" s="31"/>
      <c r="F445" s="55" t="str">
        <f t="shared" si="40"/>
        <v/>
      </c>
    </row>
    <row r="446" spans="1:6" ht="38.25">
      <c r="A446" s="76" t="s">
        <v>730</v>
      </c>
      <c r="B446" s="77" t="s">
        <v>412</v>
      </c>
      <c r="C446" s="78" t="s">
        <v>50</v>
      </c>
      <c r="D446" s="97">
        <v>7</v>
      </c>
      <c r="E446" s="31"/>
      <c r="F446" s="55" t="str">
        <f t="shared" si="40"/>
        <v/>
      </c>
    </row>
    <row r="447" spans="1:6" ht="38.25">
      <c r="A447" s="76" t="s">
        <v>731</v>
      </c>
      <c r="B447" s="77" t="s">
        <v>413</v>
      </c>
      <c r="C447" s="78" t="s">
        <v>50</v>
      </c>
      <c r="D447" s="97">
        <v>10</v>
      </c>
      <c r="E447" s="31"/>
      <c r="F447" s="55" t="str">
        <f t="shared" si="40"/>
        <v/>
      </c>
    </row>
    <row r="448" spans="1:6" ht="38.25">
      <c r="A448" s="76" t="s">
        <v>732</v>
      </c>
      <c r="B448" s="77" t="s">
        <v>414</v>
      </c>
      <c r="C448" s="78" t="s">
        <v>50</v>
      </c>
      <c r="D448" s="97">
        <v>1</v>
      </c>
      <c r="E448" s="31"/>
      <c r="F448" s="55" t="str">
        <f t="shared" si="40"/>
        <v/>
      </c>
    </row>
    <row r="449" spans="1:6" ht="39" thickBot="1">
      <c r="A449" s="80" t="s">
        <v>733</v>
      </c>
      <c r="B449" s="81" t="s">
        <v>415</v>
      </c>
      <c r="C449" s="82" t="s">
        <v>50</v>
      </c>
      <c r="D449" s="98">
        <v>4</v>
      </c>
      <c r="E449" s="32"/>
      <c r="F449" s="56" t="str">
        <f t="shared" si="40"/>
        <v/>
      </c>
    </row>
    <row r="450" spans="1:6" ht="15">
      <c r="A450" s="128">
        <v>29</v>
      </c>
      <c r="B450" s="96" t="s">
        <v>962</v>
      </c>
      <c r="C450" s="129"/>
      <c r="D450" s="130"/>
      <c r="E450" s="33"/>
      <c r="F450" s="13"/>
    </row>
    <row r="451" spans="1:6" ht="229.5">
      <c r="A451" s="205" t="s">
        <v>734</v>
      </c>
      <c r="B451" s="132" t="s">
        <v>841</v>
      </c>
      <c r="C451" s="196" t="s">
        <v>50</v>
      </c>
      <c r="D451" s="198">
        <v>1</v>
      </c>
      <c r="E451" s="207"/>
      <c r="F451" s="200" t="str">
        <f>IF(E451=0,"",TRUNC(ROUND(D451*E451,2),2))</f>
        <v/>
      </c>
    </row>
    <row r="452" spans="1:6" ht="165.75">
      <c r="A452" s="206"/>
      <c r="B452" s="77" t="s">
        <v>698</v>
      </c>
      <c r="C452" s="197"/>
      <c r="D452" s="199"/>
      <c r="E452" s="208"/>
      <c r="F452" s="201"/>
    </row>
    <row r="453" spans="1:6" ht="89.25">
      <c r="A453" s="131" t="s">
        <v>735</v>
      </c>
      <c r="B453" s="92" t="s">
        <v>699</v>
      </c>
      <c r="C453" s="78" t="s">
        <v>50</v>
      </c>
      <c r="D453" s="97">
        <v>3</v>
      </c>
      <c r="E453" s="31"/>
      <c r="F453" s="55" t="str">
        <f t="shared" ref="F453:F463" si="41">IF(E453=0,"",TRUNC(ROUND(D453*E453,2),2))</f>
        <v/>
      </c>
    </row>
    <row r="454" spans="1:6" ht="165.75">
      <c r="A454" s="131" t="s">
        <v>736</v>
      </c>
      <c r="B454" s="92" t="s">
        <v>700</v>
      </c>
      <c r="C454" s="78" t="s">
        <v>50</v>
      </c>
      <c r="D454" s="97">
        <v>2</v>
      </c>
      <c r="E454" s="31"/>
      <c r="F454" s="55" t="str">
        <f t="shared" si="41"/>
        <v/>
      </c>
    </row>
    <row r="455" spans="1:6" ht="127.5">
      <c r="A455" s="131" t="s">
        <v>854</v>
      </c>
      <c r="B455" s="77" t="s">
        <v>701</v>
      </c>
      <c r="C455" s="78" t="s">
        <v>50</v>
      </c>
      <c r="D455" s="97">
        <v>1</v>
      </c>
      <c r="E455" s="31"/>
      <c r="F455" s="55" t="str">
        <f t="shared" si="41"/>
        <v/>
      </c>
    </row>
    <row r="456" spans="1:6" ht="127.5">
      <c r="A456" s="131" t="s">
        <v>855</v>
      </c>
      <c r="B456" s="77" t="s">
        <v>702</v>
      </c>
      <c r="C456" s="78" t="s">
        <v>50</v>
      </c>
      <c r="D456" s="97">
        <v>1</v>
      </c>
      <c r="E456" s="31"/>
      <c r="F456" s="55" t="str">
        <f t="shared" si="41"/>
        <v/>
      </c>
    </row>
    <row r="457" spans="1:6" ht="38.25">
      <c r="A457" s="131" t="s">
        <v>856</v>
      </c>
      <c r="B457" s="77" t="s">
        <v>703</v>
      </c>
      <c r="C457" s="78" t="s">
        <v>50</v>
      </c>
      <c r="D457" s="97">
        <v>2</v>
      </c>
      <c r="E457" s="31"/>
      <c r="F457" s="55" t="str">
        <f t="shared" si="41"/>
        <v/>
      </c>
    </row>
    <row r="458" spans="1:6" ht="140.25">
      <c r="A458" s="131" t="s">
        <v>857</v>
      </c>
      <c r="B458" s="77" t="s">
        <v>704</v>
      </c>
      <c r="C458" s="78" t="s">
        <v>50</v>
      </c>
      <c r="D458" s="97">
        <v>1</v>
      </c>
      <c r="E458" s="31"/>
      <c r="F458" s="55" t="str">
        <f t="shared" si="41"/>
        <v/>
      </c>
    </row>
    <row r="459" spans="1:6" ht="127.5">
      <c r="A459" s="131" t="s">
        <v>858</v>
      </c>
      <c r="B459" s="77" t="s">
        <v>705</v>
      </c>
      <c r="C459" s="78" t="s">
        <v>50</v>
      </c>
      <c r="D459" s="97">
        <v>1</v>
      </c>
      <c r="E459" s="31"/>
      <c r="F459" s="55" t="str">
        <f t="shared" si="41"/>
        <v/>
      </c>
    </row>
    <row r="460" spans="1:6" ht="89.25">
      <c r="A460" s="131" t="s">
        <v>859</v>
      </c>
      <c r="B460" s="77" t="s">
        <v>706</v>
      </c>
      <c r="C460" s="78" t="s">
        <v>50</v>
      </c>
      <c r="D460" s="97">
        <v>2</v>
      </c>
      <c r="E460" s="31"/>
      <c r="F460" s="55" t="str">
        <f t="shared" si="41"/>
        <v/>
      </c>
    </row>
    <row r="461" spans="1:6" ht="63.75">
      <c r="A461" s="131" t="s">
        <v>860</v>
      </c>
      <c r="B461" s="77" t="s">
        <v>708</v>
      </c>
      <c r="C461" s="78" t="s">
        <v>50</v>
      </c>
      <c r="D461" s="97">
        <v>1</v>
      </c>
      <c r="E461" s="31"/>
      <c r="F461" s="55" t="str">
        <f t="shared" si="41"/>
        <v/>
      </c>
    </row>
    <row r="462" spans="1:6" ht="63.75">
      <c r="A462" s="131" t="s">
        <v>963</v>
      </c>
      <c r="B462" s="77" t="s">
        <v>709</v>
      </c>
      <c r="C462" s="78" t="s">
        <v>99</v>
      </c>
      <c r="D462" s="97">
        <v>18.100000000000001</v>
      </c>
      <c r="E462" s="31"/>
      <c r="F462" s="55" t="str">
        <f t="shared" si="41"/>
        <v/>
      </c>
    </row>
    <row r="463" spans="1:6" ht="39" thickBot="1">
      <c r="A463" s="43" t="s">
        <v>964</v>
      </c>
      <c r="B463" s="81" t="s">
        <v>710</v>
      </c>
      <c r="C463" s="82" t="s">
        <v>50</v>
      </c>
      <c r="D463" s="98">
        <v>8</v>
      </c>
      <c r="E463" s="32"/>
      <c r="F463" s="56" t="str">
        <f t="shared" si="41"/>
        <v/>
      </c>
    </row>
    <row r="464" spans="1:6" ht="15">
      <c r="A464" s="47">
        <v>30</v>
      </c>
      <c r="B464" s="48" t="s">
        <v>416</v>
      </c>
      <c r="C464" s="49"/>
      <c r="D464" s="50"/>
      <c r="E464" s="37"/>
      <c r="F464" s="26"/>
    </row>
    <row r="465" spans="1:6" ht="25.5">
      <c r="A465" s="76" t="s">
        <v>861</v>
      </c>
      <c r="B465" s="77" t="s">
        <v>711</v>
      </c>
      <c r="C465" s="78" t="s">
        <v>50</v>
      </c>
      <c r="D465" s="97">
        <v>12</v>
      </c>
      <c r="E465" s="31"/>
      <c r="F465" s="55" t="str">
        <f t="shared" ref="F465:F476" si="42">IF(E465=0,"",TRUNC(ROUND(D465*E465,2),2))</f>
        <v/>
      </c>
    </row>
    <row r="466" spans="1:6">
      <c r="A466" s="76" t="s">
        <v>862</v>
      </c>
      <c r="B466" s="77" t="s">
        <v>712</v>
      </c>
      <c r="C466" s="78" t="s">
        <v>50</v>
      </c>
      <c r="D466" s="97">
        <v>8</v>
      </c>
      <c r="E466" s="31"/>
      <c r="F466" s="55" t="str">
        <f t="shared" si="42"/>
        <v/>
      </c>
    </row>
    <row r="467" spans="1:6">
      <c r="A467" s="76" t="s">
        <v>863</v>
      </c>
      <c r="B467" s="77" t="s">
        <v>713</v>
      </c>
      <c r="C467" s="78" t="s">
        <v>50</v>
      </c>
      <c r="D467" s="97">
        <v>37</v>
      </c>
      <c r="E467" s="31"/>
      <c r="F467" s="55" t="str">
        <f t="shared" si="42"/>
        <v/>
      </c>
    </row>
    <row r="468" spans="1:6">
      <c r="A468" s="76" t="s">
        <v>864</v>
      </c>
      <c r="B468" s="77" t="s">
        <v>714</v>
      </c>
      <c r="C468" s="78" t="s">
        <v>50</v>
      </c>
      <c r="D468" s="97">
        <v>52</v>
      </c>
      <c r="E468" s="31"/>
      <c r="F468" s="55" t="str">
        <f t="shared" si="42"/>
        <v/>
      </c>
    </row>
    <row r="469" spans="1:6">
      <c r="A469" s="76" t="s">
        <v>865</v>
      </c>
      <c r="B469" s="77" t="s">
        <v>715</v>
      </c>
      <c r="C469" s="78" t="s">
        <v>50</v>
      </c>
      <c r="D469" s="97">
        <v>54</v>
      </c>
      <c r="E469" s="31"/>
      <c r="F469" s="55" t="str">
        <f t="shared" si="42"/>
        <v/>
      </c>
    </row>
    <row r="470" spans="1:6">
      <c r="A470" s="76" t="s">
        <v>866</v>
      </c>
      <c r="B470" s="77" t="s">
        <v>716</v>
      </c>
      <c r="C470" s="78" t="s">
        <v>50</v>
      </c>
      <c r="D470" s="97">
        <v>60</v>
      </c>
      <c r="E470" s="31"/>
      <c r="F470" s="55" t="str">
        <f t="shared" si="42"/>
        <v/>
      </c>
    </row>
    <row r="471" spans="1:6">
      <c r="A471" s="76" t="s">
        <v>867</v>
      </c>
      <c r="B471" s="77" t="s">
        <v>717</v>
      </c>
      <c r="C471" s="78" t="s">
        <v>50</v>
      </c>
      <c r="D471" s="97">
        <v>63</v>
      </c>
      <c r="E471" s="31"/>
      <c r="F471" s="55" t="str">
        <f t="shared" si="42"/>
        <v/>
      </c>
    </row>
    <row r="472" spans="1:6">
      <c r="A472" s="76" t="s">
        <v>868</v>
      </c>
      <c r="B472" s="77" t="s">
        <v>718</v>
      </c>
      <c r="C472" s="78" t="s">
        <v>67</v>
      </c>
      <c r="D472" s="97">
        <v>13</v>
      </c>
      <c r="E472" s="31"/>
      <c r="F472" s="55" t="str">
        <f t="shared" si="42"/>
        <v/>
      </c>
    </row>
    <row r="473" spans="1:6">
      <c r="A473" s="76" t="s">
        <v>869</v>
      </c>
      <c r="B473" s="77" t="s">
        <v>719</v>
      </c>
      <c r="C473" s="78" t="s">
        <v>67</v>
      </c>
      <c r="D473" s="97">
        <v>980</v>
      </c>
      <c r="E473" s="31"/>
      <c r="F473" s="61" t="str">
        <f t="shared" si="42"/>
        <v/>
      </c>
    </row>
    <row r="474" spans="1:6">
      <c r="A474" s="76" t="s">
        <v>870</v>
      </c>
      <c r="B474" s="77" t="s">
        <v>720</v>
      </c>
      <c r="C474" s="78" t="s">
        <v>67</v>
      </c>
      <c r="D474" s="97">
        <v>100</v>
      </c>
      <c r="E474" s="31"/>
      <c r="F474" s="61" t="str">
        <f t="shared" si="42"/>
        <v/>
      </c>
    </row>
    <row r="475" spans="1:6">
      <c r="A475" s="76" t="s">
        <v>871</v>
      </c>
      <c r="B475" s="77" t="s">
        <v>721</v>
      </c>
      <c r="C475" s="78" t="s">
        <v>50</v>
      </c>
      <c r="D475" s="97">
        <v>2</v>
      </c>
      <c r="E475" s="31"/>
      <c r="F475" s="61" t="str">
        <f t="shared" si="42"/>
        <v/>
      </c>
    </row>
    <row r="476" spans="1:6" ht="13.5" thickBot="1">
      <c r="A476" s="133" t="s">
        <v>872</v>
      </c>
      <c r="B476" s="134" t="s">
        <v>722</v>
      </c>
      <c r="C476" s="135" t="s">
        <v>50</v>
      </c>
      <c r="D476" s="136">
        <v>4</v>
      </c>
      <c r="E476" s="36"/>
      <c r="F476" s="67" t="str">
        <f t="shared" si="42"/>
        <v/>
      </c>
    </row>
    <row r="477" spans="1:6" ht="15">
      <c r="A477" s="128">
        <v>31</v>
      </c>
      <c r="B477" s="96" t="s">
        <v>417</v>
      </c>
      <c r="C477" s="129"/>
      <c r="D477" s="130"/>
      <c r="E477" s="33"/>
      <c r="F477" s="13"/>
    </row>
    <row r="478" spans="1:6">
      <c r="A478" s="68" t="s">
        <v>873</v>
      </c>
      <c r="B478" s="89" t="s">
        <v>443</v>
      </c>
      <c r="C478" s="69" t="s">
        <v>67</v>
      </c>
      <c r="D478" s="70">
        <v>822</v>
      </c>
      <c r="E478" s="31"/>
      <c r="F478" s="20" t="str">
        <f>IF(E478=0,"",TRUNC(ROUND(D478*E478,2),2))</f>
        <v/>
      </c>
    </row>
    <row r="479" spans="1:6">
      <c r="A479" s="68" t="s">
        <v>874</v>
      </c>
      <c r="B479" s="89" t="s">
        <v>418</v>
      </c>
      <c r="C479" s="69" t="s">
        <v>165</v>
      </c>
      <c r="D479" s="95">
        <v>2000</v>
      </c>
      <c r="E479" s="31"/>
      <c r="F479" s="20" t="str">
        <f>IF(E479=0,"",TRUNC(ROUND(D479*E479,2),2))</f>
        <v/>
      </c>
    </row>
    <row r="480" spans="1:6" ht="13.5" thickBot="1">
      <c r="A480" s="43" t="s">
        <v>875</v>
      </c>
      <c r="B480" s="44" t="s">
        <v>419</v>
      </c>
      <c r="C480" s="45" t="s">
        <v>165</v>
      </c>
      <c r="D480" s="46">
        <v>4000</v>
      </c>
      <c r="E480" s="32"/>
      <c r="F480" s="23" t="str">
        <f>IF(E480=0,"",TRUNC(ROUND(D480*E480,2),2))</f>
        <v/>
      </c>
    </row>
    <row r="481" spans="1:8" ht="15">
      <c r="A481" s="47">
        <v>32</v>
      </c>
      <c r="B481" s="48" t="s">
        <v>893</v>
      </c>
      <c r="C481" s="49"/>
      <c r="D481" s="50"/>
      <c r="E481" s="37"/>
      <c r="F481" s="26"/>
    </row>
    <row r="482" spans="1:8" ht="13.5" thickBot="1">
      <c r="A482" s="51" t="s">
        <v>886</v>
      </c>
      <c r="B482" s="52" t="s">
        <v>894</v>
      </c>
      <c r="C482" s="53" t="s">
        <v>50</v>
      </c>
      <c r="D482" s="54">
        <v>1</v>
      </c>
      <c r="E482" s="31">
        <v>563226.28</v>
      </c>
      <c r="F482" s="20">
        <f>IF(E482=0,"",TRUNC(ROUND(D482*E482,2),2))</f>
        <v>563226.28</v>
      </c>
    </row>
    <row r="483" spans="1:8" s="28" customFormat="1" ht="15.75" thickBot="1">
      <c r="A483" s="204" t="s">
        <v>979</v>
      </c>
      <c r="B483" s="204"/>
      <c r="C483" s="204"/>
      <c r="D483" s="204"/>
      <c r="E483" s="202" t="str">
        <f>IF(SUM(F9:F480)=0,"",SUM(F9:F482))</f>
        <v/>
      </c>
      <c r="F483" s="203"/>
      <c r="H483" s="38"/>
    </row>
    <row r="484" spans="1:8" ht="248.25" customHeight="1">
      <c r="A484" s="168" t="s">
        <v>975</v>
      </c>
      <c r="B484" s="169"/>
      <c r="C484" s="169"/>
      <c r="D484" s="169"/>
      <c r="E484" s="169"/>
      <c r="F484" s="170"/>
    </row>
    <row r="485" spans="1:8" ht="12.75" customHeight="1">
      <c r="A485" s="209" t="s">
        <v>980</v>
      </c>
      <c r="B485" s="210"/>
      <c r="C485" s="211"/>
      <c r="D485" s="212" t="s">
        <v>976</v>
      </c>
      <c r="E485" s="210"/>
      <c r="F485" s="213"/>
    </row>
    <row r="486" spans="1:8">
      <c r="A486" s="214"/>
      <c r="B486" s="215"/>
      <c r="C486" s="216"/>
      <c r="D486" s="217"/>
      <c r="E486" s="218"/>
      <c r="F486" s="219"/>
    </row>
    <row r="487" spans="1:8">
      <c r="A487" s="209" t="s">
        <v>977</v>
      </c>
      <c r="B487" s="210"/>
      <c r="C487" s="211"/>
      <c r="D487" s="217"/>
      <c r="E487" s="218"/>
      <c r="F487" s="219"/>
    </row>
    <row r="488" spans="1:8">
      <c r="A488" s="214"/>
      <c r="B488" s="215"/>
      <c r="C488" s="216"/>
      <c r="D488" s="217"/>
      <c r="E488" s="218"/>
      <c r="F488" s="219"/>
    </row>
    <row r="489" spans="1:8">
      <c r="A489" s="209" t="s">
        <v>978</v>
      </c>
      <c r="B489" s="210"/>
      <c r="C489" s="211"/>
      <c r="D489" s="217"/>
      <c r="E489" s="218"/>
      <c r="F489" s="219"/>
    </row>
    <row r="490" spans="1:8" ht="13.5" thickBot="1">
      <c r="A490" s="220"/>
      <c r="B490" s="221"/>
      <c r="C490" s="222"/>
      <c r="D490" s="223"/>
      <c r="E490" s="221"/>
      <c r="F490" s="224"/>
    </row>
    <row r="585" spans="2:6">
      <c r="B585" s="30"/>
      <c r="C585" s="30"/>
      <c r="D585" s="30"/>
      <c r="E585" s="30"/>
      <c r="F585" s="30"/>
    </row>
  </sheetData>
  <sheetProtection algorithmName="SHA-512" hashValue="h2RU5rIbNywevcbZpV3NWDhI6OIbPK+NexlJV/j10WJNh5/f5buuPqqf1R46t6IR7i2N2xlY8PUMktXNJU5QoQ==" saltValue="3GuIypzFPYaUI+ADCmy3HA==" spinCount="100000" sheet="1" formatRows="0" insertRows="0" deleteRows="0"/>
  <mergeCells count="22">
    <mergeCell ref="C451:C452"/>
    <mergeCell ref="D451:D452"/>
    <mergeCell ref="F451:F452"/>
    <mergeCell ref="E483:F483"/>
    <mergeCell ref="A483:D483"/>
    <mergeCell ref="A451:A452"/>
    <mergeCell ref="E451:E452"/>
    <mergeCell ref="A1:F1"/>
    <mergeCell ref="A2:F2"/>
    <mergeCell ref="A3:F3"/>
    <mergeCell ref="A6:A7"/>
    <mergeCell ref="B6:B7"/>
    <mergeCell ref="C6:C7"/>
    <mergeCell ref="D6:D7"/>
    <mergeCell ref="E6:F6"/>
    <mergeCell ref="B4:E4"/>
    <mergeCell ref="B5:E5"/>
    <mergeCell ref="A484:F484"/>
    <mergeCell ref="A485:C486"/>
    <mergeCell ref="D485:F490"/>
    <mergeCell ref="A487:C488"/>
    <mergeCell ref="A489:C490"/>
  </mergeCells>
  <phoneticPr fontId="30" type="noConversion"/>
  <printOptions horizontalCentered="1"/>
  <pageMargins left="0.39370078740157483" right="0.39370078740157483" top="0.39370078740157483" bottom="0.39370078740157483" header="0.31496062992125984" footer="0.31496062992125984"/>
  <pageSetup paperSize="9" scale="79" fitToHeight="0" orientation="portrait" r:id="rId1"/>
  <rowBreaks count="2" manualBreakCount="2">
    <brk id="444" max="5" man="1"/>
    <brk id="455"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3.xml>��< ? x m l   v e r s i o n = " 1 . 0 "   e n c o d i n g = " u t f - 1 6 " ? > < D a t a M a s h u p   x m l n s = " h t t p : / / s c h e m a s . m i c r o s o f t . c o m / D a t a M a s h u p " > A A A A A B c D A A B Q S w M E F A A C A A g A C 3 7 S U L X H 0 H y n A A A A + A A A A B I A H A B D b 2 5 m a W c v U G F j a 2 F n Z S 5 4 b W w g o h g A K K A U A A A A A A A A A A A A A A A A A A A A A A A A A A A A h Y / R C o I w G I V f R X b v N i e V y O + E u k 2 I g u h 2 6 N K R T n G z + W 5 d 9 E i 9 Q k J Z 3 X V 5 D t + B 7 z x u d 0 j H p v a u s j e q 1 Q k K M E W e 1 H l b K F 0 m a L B n P 0 I p h 5 3 I L 6 K U 3 g R r E 4 9 G J a i y t o s J c c 5 h F + K 2 L w m j N C C n b H v I K 9 k I X 2 l j h c 4 l + q y K / y v E 4 f i S 4 Q x H A V 5 E Y Y B X S w Z k r i F T + o u w y R h T I D 8 l b I b a D r 3 k n f X X e y B z B P J + w Z 9 Q S w M E F A A C A A g A C 3 7 S 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t + 0 l A o i k e 4 D g A A A B E A A A A T A B w A R m 9 y b X V s Y X M v U 2 V j d G l v b j E u b S C i G A A o o B Q A A A A A A A A A A A A A A A A A A A A A A A A A A A A r T k 0 u y c z P U w i G 0 I b W A F B L A Q I t A B Q A A g A I A A t + 0 l C 1 x 9 B 8 p w A A A P g A A A A S A A A A A A A A A A A A A A A A A A A A A A B D b 2 5 m a W c v U G F j a 2 F n Z S 5 4 b W x Q S w E C L Q A U A A I A C A A L f t J Q D 8 r p q 6 Q A A A D p A A A A E w A A A A A A A A A A A A A A A A D z A A A A W 0 N v b n R l b n R f V H l w Z X N d L n h t b F B L A Q I t A B Q A A g A I A A t + 0 l A 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1 N x D K m H I 9 R Z 8 D P E l D q 2 3 3 A A A A A A I A A A A A A B B m A A A A A Q A A I A A A A O y 9 h P 1 m f Q v n s I 4 E M 5 J G p 6 P Z e N r 4 F E p M 9 I z n F i O y W x 0 Q A A A A A A 6 A A A A A A g A A I A A A A J E c C i m G 8 R V C Z i 1 a B R o C 6 x D d K t Z 3 P x c X V y c 3 W Y i l A 1 T p U A A A A C a 1 n v 2 S l 7 5 e n Z X Y O w 6 C A q B Y J D K h g q B E / o t R u K b o 9 b w K E m I x D 1 d I l P C C + x x d z 7 Y K Z O 8 i U 6 H u s D N Q B i l p v P A b a p 9 g E Y B C T o L i W 7 B D C J x 6 J 0 Z 6 Q A A A A P t W t t 5 r 1 b W + F R S 4 w M B 9 w 7 V B q B 9 J 8 T h l 4 0 V H F b y C I c i B G P l I 7 3 9 t S 3 g S 4 U X O r D 4 + C k 2 b A + 1 a C g i A 5 1 j i 6 M 5 G y 6 8 = < / D a t a M a s h u p > 
</file>

<file path=customXml/item4.xml><?xml version="1.0" encoding="utf-8"?>
<ct:contentTypeSchema xmlns:ct="http://schemas.microsoft.com/office/2006/metadata/contentType" xmlns:ma="http://schemas.microsoft.com/office/2006/metadata/properties/metaAttributes" ct:_="" ma:_="" ma:contentTypeName="Documento" ma:contentTypeID="0x010100F9304D7A705D5B4C8C0D7AD3EC748E4F" ma:contentTypeVersion="11" ma:contentTypeDescription="Crie um novo documento." ma:contentTypeScope="" ma:versionID="3f59a60d45335c095d300cbdac21b4a6">
  <xsd:schema xmlns:xsd="http://www.w3.org/2001/XMLSchema" xmlns:xs="http://www.w3.org/2001/XMLSchema" xmlns:p="http://schemas.microsoft.com/office/2006/metadata/properties" xmlns:ns1="http://schemas.microsoft.com/sharepoint/v3" xmlns:ns2="2904bbcf-c17c-4acf-9faf-c960b6d6a79a" xmlns:ns3="http://schemas.microsoft.com/sharepoint/v4" xmlns:ns4="61de7c1b-3336-4f35-9e82-7c625761a340" targetNamespace="http://schemas.microsoft.com/office/2006/metadata/properties" ma:root="true" ma:fieldsID="a3d63b23f25ba1124de6bb66aa81f0aa" ns1:_="" ns2:_="" ns3:_="" ns4:_="">
    <xsd:import namespace="http://schemas.microsoft.com/sharepoint/v3"/>
    <xsd:import namespace="2904bbcf-c17c-4acf-9faf-c960b6d6a79a"/>
    <xsd:import namespace="http://schemas.microsoft.com/sharepoint/v4"/>
    <xsd:import namespace="61de7c1b-3336-4f35-9e82-7c625761a340"/>
    <xsd:element name="properties">
      <xsd:complexType>
        <xsd:sequence>
          <xsd:element name="documentManagement">
            <xsd:complexType>
              <xsd:all>
                <xsd:element ref="ns2:MediaServiceMetadata" minOccurs="0"/>
                <xsd:element ref="ns2:MediaServiceFastMetadata" minOccurs="0"/>
                <xsd:element ref="ns3:IconOverlay" minOccurs="0"/>
                <xsd:element ref="ns1:_vti_ItemDeclaredRecord" minOccurs="0"/>
                <xsd:element ref="ns1:_vti_ItemHoldRecordStatus" minOccurs="0"/>
                <xsd:element ref="ns4:SharedWithUsers" minOccurs="0"/>
                <xsd:element ref="ns4: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11" nillable="true" ma:displayName="Registro Declarado" ma:hidden="true" ma:internalName="_vti_ItemDeclaredRecord" ma:readOnly="true">
      <xsd:simpleType>
        <xsd:restriction base="dms:DateTime"/>
      </xsd:simpleType>
    </xsd:element>
    <xsd:element name="_vti_ItemHoldRecordStatus" ma:index="12" nillable="true" ma:displayName="Status de Registro e Isenção"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904bbcf-c17c-4acf-9faf-c960b6d6a7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de7c1b-3336-4f35-9e82-7c625761a340" elementFormDefault="qualified">
    <xsd:import namespace="http://schemas.microsoft.com/office/2006/documentManagement/types"/>
    <xsd:import namespace="http://schemas.microsoft.com/office/infopath/2007/PartnerControls"/>
    <xsd:element name="SharedWithUsers" ma:index="13"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85BC16-DD0A-485A-82D9-20AC453679FD}">
  <ds:schemaRefs>
    <ds:schemaRef ds:uri="http://schemas.microsoft.com/sharepoint/v3/contenttype/forms"/>
  </ds:schemaRefs>
</ds:datastoreItem>
</file>

<file path=customXml/itemProps2.xml><?xml version="1.0" encoding="utf-8"?>
<ds:datastoreItem xmlns:ds="http://schemas.openxmlformats.org/officeDocument/2006/customXml" ds:itemID="{1A7FAE03-C4E4-4511-A6B5-F99AF9D082AD}">
  <ds:schemaRefs>
    <ds:schemaRef ds:uri="http://www.w3.org/XML/1998/namespace"/>
    <ds:schemaRef ds:uri="http://schemas.microsoft.com/office/infopath/2007/PartnerControls"/>
    <ds:schemaRef ds:uri="http://purl.org/dc/elements/1.1/"/>
    <ds:schemaRef ds:uri="http://schemas.microsoft.com/office/2006/metadata/properties"/>
    <ds:schemaRef ds:uri="a3d3d911-2e28-4898-a5fd-6c3ac7d68c62"/>
    <ds:schemaRef ds:uri="http://purl.org/dc/terms/"/>
    <ds:schemaRef ds:uri="http://schemas.microsoft.com/office/2006/documentManagement/types"/>
    <ds:schemaRef ds:uri="http://schemas.openxmlformats.org/package/2006/metadata/core-properties"/>
    <ds:schemaRef ds:uri="61de7c1b-3336-4f35-9e82-7c625761a340"/>
    <ds:schemaRef ds:uri="http://purl.org/dc/dcmitype/"/>
  </ds:schemaRefs>
</ds:datastoreItem>
</file>

<file path=customXml/itemProps3.xml><?xml version="1.0" encoding="utf-8"?>
<ds:datastoreItem xmlns:ds="http://schemas.openxmlformats.org/officeDocument/2006/customXml" ds:itemID="{9188B23E-16A5-4F1A-9386-9A04540F4EB7}">
  <ds:schemaRefs>
    <ds:schemaRef ds:uri="http://schemas.microsoft.com/DataMashup"/>
  </ds:schemaRefs>
</ds:datastoreItem>
</file>

<file path=customXml/itemProps4.xml><?xml version="1.0" encoding="utf-8"?>
<ds:datastoreItem xmlns:ds="http://schemas.openxmlformats.org/officeDocument/2006/customXml" ds:itemID="{F6A922C0-D35E-4A6B-A63E-BC1AA59D04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CAPA</vt:lpstr>
      <vt:lpstr>BDI-S-PT</vt:lpstr>
      <vt:lpstr>Planilha de Preços</vt:lpstr>
      <vt:lpstr>'Planilha de Preços'!Area_de_impressao</vt:lpstr>
      <vt:lpstr>'Planilha de Preços'!Criterios</vt:lpstr>
    </vt:vector>
  </TitlesOfParts>
  <Manager/>
  <Company>Itaipu Binacional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Cristiane Piton</dc:creator>
  <cp:keywords/>
  <dc:description/>
  <cp:lastModifiedBy>LEANDRO LEGRAMANTI ODY</cp:lastModifiedBy>
  <cp:revision/>
  <cp:lastPrinted>2025-09-19T18:22:11Z</cp:lastPrinted>
  <dcterms:created xsi:type="dcterms:W3CDTF">2019-02-22T17:35:05Z</dcterms:created>
  <dcterms:modified xsi:type="dcterms:W3CDTF">2025-10-03T14:14:54Z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0x010100F9304D7A705D5B4C8C0D7AD3EC748E4F</vt:lpwstr>
  </property>
  <property fmtid="{D5CDD505-2E9C-101B-9397-08002B2CF9AE}" pid="3" name="MediaServiceImageTags">
    <vt:lpwstr/>
  </property>
</Properties>
</file>